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9040" windowHeight="15840" activeTab="6"/>
  </bookViews>
  <sheets>
    <sheet name="SAŽETAK" sheetId="10" r:id="rId1"/>
    <sheet name=" Račun prihoda i rashoda" sheetId="3" r:id="rId2"/>
    <sheet name="Prihodi i rashodi po izvorima" sheetId="8" r:id="rId3"/>
    <sheet name="Rashodi prema funkcijskoj kl" sheetId="5" r:id="rId4"/>
    <sheet name="Račun financiranja" sheetId="6" r:id="rId5"/>
    <sheet name="Račun financiranja po izvorima" sheetId="9" r:id="rId6"/>
    <sheet name="POSEBNI DIO" sheetId="7" r:id="rId7"/>
    <sheet name="List2" sheetId="2" r:id="rId8"/>
  </sheets>
  <calcPr calcId="145621"/>
</workbook>
</file>

<file path=xl/calcChain.xml><?xml version="1.0" encoding="utf-8"?>
<calcChain xmlns="http://schemas.openxmlformats.org/spreadsheetml/2006/main">
  <c r="B27" i="8" l="1"/>
  <c r="F27" i="8"/>
  <c r="E27" i="8"/>
  <c r="D27" i="8"/>
  <c r="C27" i="8"/>
  <c r="H6" i="7" l="1"/>
  <c r="H26" i="7"/>
  <c r="I26" i="7"/>
  <c r="G26" i="7" l="1"/>
  <c r="H28" i="10" l="1"/>
  <c r="F6" i="7"/>
  <c r="I48" i="7"/>
  <c r="H48" i="7"/>
  <c r="G48" i="7"/>
  <c r="F48" i="7"/>
  <c r="I47" i="7"/>
  <c r="H47" i="7"/>
  <c r="G47" i="7"/>
  <c r="F47" i="7"/>
  <c r="E47" i="7"/>
  <c r="F26" i="7"/>
  <c r="F19" i="7"/>
  <c r="D10" i="3" l="1"/>
  <c r="E37" i="7"/>
  <c r="C35" i="8" l="1"/>
  <c r="D35" i="8"/>
  <c r="E35" i="8"/>
  <c r="F35" i="8"/>
  <c r="C33" i="8"/>
  <c r="D33" i="8"/>
  <c r="E33" i="8"/>
  <c r="F33" i="8"/>
  <c r="C31" i="8"/>
  <c r="D31" i="8"/>
  <c r="E31" i="8"/>
  <c r="F31" i="8"/>
  <c r="C29" i="8"/>
  <c r="D29" i="8"/>
  <c r="E29" i="8"/>
  <c r="F29" i="8"/>
  <c r="B35" i="8"/>
  <c r="B33" i="8"/>
  <c r="B31" i="8"/>
  <c r="B29" i="8"/>
  <c r="D19" i="8"/>
  <c r="E19" i="8"/>
  <c r="F19" i="8"/>
  <c r="C19" i="8"/>
  <c r="C17" i="8"/>
  <c r="D17" i="8"/>
  <c r="E17" i="8"/>
  <c r="F17" i="8"/>
  <c r="C15" i="8"/>
  <c r="D15" i="8"/>
  <c r="E15" i="8"/>
  <c r="F15" i="8"/>
  <c r="C13" i="8"/>
  <c r="D13" i="8"/>
  <c r="E13" i="8"/>
  <c r="F13" i="8"/>
  <c r="C11" i="8"/>
  <c r="D11" i="8"/>
  <c r="E11" i="8"/>
  <c r="F11" i="8"/>
  <c r="B11" i="8"/>
  <c r="B19" i="8"/>
  <c r="B17" i="8"/>
  <c r="B15" i="8"/>
  <c r="B13" i="8"/>
  <c r="E26" i="8" l="1"/>
  <c r="F10" i="8"/>
  <c r="E10" i="8"/>
  <c r="D26" i="8"/>
  <c r="C26" i="8"/>
  <c r="F26" i="8"/>
  <c r="B26" i="8"/>
  <c r="D10" i="8"/>
  <c r="C10" i="8"/>
  <c r="B10" i="8"/>
  <c r="E31" i="3"/>
  <c r="F31" i="3"/>
  <c r="G31" i="3"/>
  <c r="H31" i="3"/>
  <c r="E25" i="3"/>
  <c r="F25" i="3"/>
  <c r="G25" i="3"/>
  <c r="H25" i="3"/>
  <c r="D31" i="3"/>
  <c r="D25" i="3"/>
  <c r="E17" i="3"/>
  <c r="F17" i="3"/>
  <c r="G17" i="3"/>
  <c r="H17" i="3"/>
  <c r="F11" i="3"/>
  <c r="G11" i="3"/>
  <c r="H11" i="3"/>
  <c r="H10" i="3" s="1"/>
  <c r="E11" i="3"/>
  <c r="D11" i="3"/>
  <c r="D17" i="3"/>
  <c r="E10" i="3" l="1"/>
  <c r="D24" i="3"/>
  <c r="F10" i="3"/>
  <c r="G10" i="3"/>
  <c r="H24" i="3"/>
  <c r="G24" i="3"/>
  <c r="F24" i="3"/>
  <c r="E24" i="3"/>
  <c r="I19" i="7" l="1"/>
  <c r="I18" i="7"/>
  <c r="H43" i="7"/>
  <c r="H19" i="7"/>
  <c r="G19" i="7" l="1"/>
  <c r="G18" i="7" s="1"/>
  <c r="I43" i="7"/>
  <c r="I42" i="7" s="1"/>
  <c r="I41" i="7" s="1"/>
  <c r="H42" i="7"/>
  <c r="H41" i="7" s="1"/>
  <c r="I38" i="7"/>
  <c r="I37" i="7" s="1"/>
  <c r="H38" i="7"/>
  <c r="H37" i="7" s="1"/>
  <c r="I30" i="7"/>
  <c r="I29" i="7" s="1"/>
  <c r="I28" i="7" s="1"/>
  <c r="H30" i="7"/>
  <c r="H29" i="7" s="1"/>
  <c r="H28" i="7" s="1"/>
  <c r="I24" i="7"/>
  <c r="I23" i="7" s="1"/>
  <c r="I22" i="7" s="1"/>
  <c r="H24" i="7"/>
  <c r="H23" i="7" s="1"/>
  <c r="H22" i="7" s="1"/>
  <c r="H18" i="7"/>
  <c r="I15" i="7"/>
  <c r="I14" i="7" s="1"/>
  <c r="H15" i="7"/>
  <c r="H14" i="7" s="1"/>
  <c r="I9" i="7"/>
  <c r="I8" i="7" s="1"/>
  <c r="H9" i="7"/>
  <c r="H8" i="7" s="1"/>
  <c r="G43" i="7"/>
  <c r="G42" i="7" s="1"/>
  <c r="G41" i="7" s="1"/>
  <c r="G38" i="7"/>
  <c r="G37" i="7" s="1"/>
  <c r="G30" i="7"/>
  <c r="G29" i="7" s="1"/>
  <c r="G28" i="7" s="1"/>
  <c r="G24" i="7"/>
  <c r="G23" i="7" s="1"/>
  <c r="G22" i="7" s="1"/>
  <c r="G15" i="7"/>
  <c r="G14" i="7" s="1"/>
  <c r="G9" i="7"/>
  <c r="G8" i="7" s="1"/>
  <c r="F38" i="7"/>
  <c r="F37" i="7" s="1"/>
  <c r="E26" i="7"/>
  <c r="F43" i="7"/>
  <c r="F42" i="7" s="1"/>
  <c r="F41" i="7" s="1"/>
  <c r="F30" i="7"/>
  <c r="F29" i="7" s="1"/>
  <c r="F28" i="7" s="1"/>
  <c r="F24" i="7"/>
  <c r="F23" i="7" s="1"/>
  <c r="F22" i="7" s="1"/>
  <c r="F18" i="7"/>
  <c r="F15" i="7"/>
  <c r="F14" i="7" s="1"/>
  <c r="F9" i="7"/>
  <c r="F8" i="7" s="1"/>
  <c r="E43" i="7"/>
  <c r="E42" i="7" s="1"/>
  <c r="E41" i="7" s="1"/>
  <c r="E30" i="7"/>
  <c r="E29" i="7" s="1"/>
  <c r="E28" i="7" s="1"/>
  <c r="E24" i="7"/>
  <c r="E23" i="7" s="1"/>
  <c r="E22" i="7" s="1"/>
  <c r="E19" i="7"/>
  <c r="E18" i="7" s="1"/>
  <c r="E15" i="7"/>
  <c r="E14" i="7" s="1"/>
  <c r="E9" i="7"/>
  <c r="E8" i="7" s="1"/>
  <c r="I7" i="7" l="1"/>
  <c r="I6" i="7" s="1"/>
  <c r="H7" i="7"/>
  <c r="G7" i="7"/>
  <c r="G6" i="7" s="1"/>
  <c r="F7" i="7"/>
  <c r="E7" i="7"/>
  <c r="E6" i="7" s="1"/>
  <c r="F37" i="10" l="1"/>
  <c r="G37" i="10" s="1"/>
  <c r="H34" i="10" s="1"/>
  <c r="H37" i="10" s="1"/>
  <c r="I34" i="10" s="1"/>
  <c r="I37" i="10" s="1"/>
  <c r="J34" i="10" s="1"/>
  <c r="J37" i="10" s="1"/>
  <c r="J21" i="10"/>
  <c r="I21" i="10"/>
  <c r="H21" i="10"/>
  <c r="G21" i="10"/>
  <c r="F21" i="10"/>
  <c r="J11" i="10"/>
  <c r="I11" i="10"/>
  <c r="H11" i="10"/>
  <c r="G11" i="10"/>
  <c r="F11" i="10"/>
  <c r="J8" i="10"/>
  <c r="I8" i="10"/>
  <c r="H8" i="10"/>
  <c r="G8" i="10"/>
  <c r="F8" i="10"/>
  <c r="J14" i="10" l="1"/>
  <c r="I14" i="10"/>
  <c r="H14" i="10"/>
  <c r="H29" i="10" s="1"/>
  <c r="G14" i="10"/>
  <c r="F14" i="10"/>
  <c r="F22" i="10" s="1"/>
  <c r="F28" i="10" s="1"/>
  <c r="F29" i="10" s="1"/>
  <c r="I22" i="10"/>
  <c r="I28" i="10" s="1"/>
  <c r="I29" i="10" s="1"/>
  <c r="J22" i="10"/>
  <c r="J28" i="10" s="1"/>
  <c r="J29" i="10" s="1"/>
  <c r="G29" i="10"/>
</calcChain>
</file>

<file path=xl/sharedStrings.xml><?xml version="1.0" encoding="utf-8"?>
<sst xmlns="http://schemas.openxmlformats.org/spreadsheetml/2006/main" count="251" uniqueCount="129">
  <si>
    <t>PRIHODI UKUPNO</t>
  </si>
  <si>
    <t>RASHODI UKUPNO</t>
  </si>
  <si>
    <t>NETO FINANCIRANJE</t>
  </si>
  <si>
    <t>Naziv prihoda</t>
  </si>
  <si>
    <t xml:space="preserve">A. RAČUN PRIHODA I RASHODA </t>
  </si>
  <si>
    <t>Razred</t>
  </si>
  <si>
    <t>Skupina</t>
  </si>
  <si>
    <t>Prihodi poslovanja</t>
  </si>
  <si>
    <t>Prihodi od prodaje nefinancijske imovine</t>
  </si>
  <si>
    <t>Naziv rashoda</t>
  </si>
  <si>
    <t>Rashodi poslovanja</t>
  </si>
  <si>
    <t>Rashodi za zaposlene</t>
  </si>
  <si>
    <t>Rashodi za nabavu nefinancijske imovine</t>
  </si>
  <si>
    <t>Rashodi za nabavu neproizvedene dugotrajne imovine</t>
  </si>
  <si>
    <t>RASHODI PREMA FUNKCIJSKOJ KLASIFIKACIJI</t>
  </si>
  <si>
    <t>UKUPNI RASHODI</t>
  </si>
  <si>
    <t>01 Opće javne usluge</t>
  </si>
  <si>
    <t>011 Izvršna i zakonodavna tijela, financijski i fiskalni poslovi</t>
  </si>
  <si>
    <t>013 Opće usluge</t>
  </si>
  <si>
    <t>04 Ekonomski poslovi</t>
  </si>
  <si>
    <t>041 Opći ekonomski, trgovački i poslovi vezani uz rad</t>
  </si>
  <si>
    <t>Primici od financijske imovine i zaduživanja</t>
  </si>
  <si>
    <t>Izdaci za financijsku imovinu i otplate zajmova</t>
  </si>
  <si>
    <t>II. POSEBNI DIO</t>
  </si>
  <si>
    <t>I. OPĆI DIO</t>
  </si>
  <si>
    <t>Šifra</t>
  </si>
  <si>
    <t xml:space="preserve">Naziv </t>
  </si>
  <si>
    <t>Materijalni rashodi</t>
  </si>
  <si>
    <t>Primici od zaduživanja</t>
  </si>
  <si>
    <t>Izdaci za otplatu glavnice primljenih kredita i zajmova</t>
  </si>
  <si>
    <t>A) SAŽETAK RAČUNA PRIHODA I RASHODA</t>
  </si>
  <si>
    <t>B) SAŽETAK RAČUNA FINANCIRANJA</t>
  </si>
  <si>
    <t>Prihodi od prodaje proizvedene dugotrajne imovine</t>
  </si>
  <si>
    <t>Pomoći iz inozemstva i od subjekata unutar općeg proračuna</t>
  </si>
  <si>
    <t>Prihodi iz nadležnog proračuna i od HZZO-a temeljem ugovornih obveza</t>
  </si>
  <si>
    <t>Rashodi za nabavu proizvedene dugotrajne imovine</t>
  </si>
  <si>
    <t>Naziv</t>
  </si>
  <si>
    <t>EUR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</si>
  <si>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</si>
  <si>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</si>
  <si>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</si>
  <si>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</si>
  <si>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</si>
  <si>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</si>
  <si>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PRIHODI POSLOVANJA PREMA EKONOMSKOJ KLASIFIKACIJI</t>
  </si>
  <si>
    <t>RASHODI POSLOVANJA PREMA EKONOMSKOJ KLASIFIKACIJI</t>
  </si>
  <si>
    <t>PRIHODI POSLOVANJA PREMA IZVORIMA FINANCIRANJA</t>
  </si>
  <si>
    <t>RASHODI POSLOVANJA PREMA IZVORIMA FINANCIRANJA</t>
  </si>
  <si>
    <t>Brojčana oznaka i naziv</t>
  </si>
  <si>
    <t>5 Pomoći</t>
  </si>
  <si>
    <t>4 Prihodi za posebne namjene</t>
  </si>
  <si>
    <t xml:space="preserve">  43 Ostali prihodi za posebne namjene</t>
  </si>
  <si>
    <t>1 Opći prihodi i primici</t>
  </si>
  <si>
    <t xml:space="preserve">  11 Opći prihodi i primici</t>
  </si>
  <si>
    <t>3 Vlastiti prihodi</t>
  </si>
  <si>
    <t xml:space="preserve">  31 Vlastiti prihodi</t>
  </si>
  <si>
    <t>B. RAČUN FINANCIRANJA PREMA EKONOMSKOJ KLASIFIKACIJI</t>
  </si>
  <si>
    <t>B. RAČUN FINANCIRANJA PREMA IZVORIMA FINANCIRANJA</t>
  </si>
  <si>
    <t>PRIMICI UKUPNO</t>
  </si>
  <si>
    <t>8 Namjenski primici od zaduživanja</t>
  </si>
  <si>
    <t xml:space="preserve">  81 Namjenski primici od zaduživanja</t>
  </si>
  <si>
    <t>IZDACI UKUPNO</t>
  </si>
  <si>
    <t>D) VIŠEGODIŠNJI PLAN URAVNOTEŽENJA</t>
  </si>
  <si>
    <t>RAZLIKA - VIŠAK / MANJAK</t>
  </si>
  <si>
    <t>VIŠAK / MANJAK + NETO FINANCIRANJE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</si>
  <si>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</si>
  <si>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</si>
  <si>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</si>
  <si>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</si>
  <si>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VIŠAK / MANJAK IZ PRETHODNE(IH) GODINE KOJI ĆE SE RASPOREDITI / POKRITI</t>
  </si>
  <si>
    <t>VIŠAK / MANJAK TEKUĆE GODINE</t>
  </si>
  <si>
    <t>Projekcija proračuna
za 2027.</t>
  </si>
  <si>
    <t>Projekcija 
za 2027.</t>
  </si>
  <si>
    <t>ZAVOD ZA JAVNO ZDRAVSTVO LIČKO-SENJSKE ŽUPANIJE</t>
  </si>
  <si>
    <t>Aktivnost A3215-01</t>
  </si>
  <si>
    <t>Administracija i upravljanje</t>
  </si>
  <si>
    <t>Izvor financiranja 31</t>
  </si>
  <si>
    <t>Financijski rashodi</t>
  </si>
  <si>
    <t>Ostali rashodi</t>
  </si>
  <si>
    <t>Izvor financiranja 43</t>
  </si>
  <si>
    <t>Ostali prihodi za vlastite namjene</t>
  </si>
  <si>
    <t>Kapitalni projekt K3215-02</t>
  </si>
  <si>
    <t>Kapitalni izdatci u zdravstvu iznad standarda</t>
  </si>
  <si>
    <t>Aktivnost A3200-01</t>
  </si>
  <si>
    <t>Tekuće i investicijsko održvanje</t>
  </si>
  <si>
    <t>Vlastiti prihodi</t>
  </si>
  <si>
    <t>Rashodi za dodatna ulaganja na nefinancijsku imovinu</t>
  </si>
  <si>
    <t>Izvor financiranja 71</t>
  </si>
  <si>
    <t>Prihodi od nefinancijske imovine</t>
  </si>
  <si>
    <t>Kapitalni izdaci-standard</t>
  </si>
  <si>
    <t>Opći prihodi i primici</t>
  </si>
  <si>
    <t>KLASA:</t>
  </si>
  <si>
    <t>URBROJ:</t>
  </si>
  <si>
    <t>Izvor financiranja 11</t>
  </si>
  <si>
    <t>'Prihodi od imovine</t>
  </si>
  <si>
    <t>Prihodi od upravnih i administrativnih pristojbi,pristojbi po posebnim propisima i naknada</t>
  </si>
  <si>
    <t>'Prihodi od prodaje proizvoda i robe te pruženih usluga i prihod od donacija</t>
  </si>
  <si>
    <t>Pomoći dane u inozemstvu i unutar općeg proračuna</t>
  </si>
  <si>
    <t>Rashodi za dodatna ulaganja na nef.imovini</t>
  </si>
  <si>
    <t>31 Vlastiti prihodi</t>
  </si>
  <si>
    <t>7 Prihodi od prodaje nef.imovine</t>
  </si>
  <si>
    <t>71 Prihodi od prodaje nef.imovine i nadoknade šteta</t>
  </si>
  <si>
    <t>11 opći prihodi i primici</t>
  </si>
  <si>
    <t>43 Prihodi za posebne namjene</t>
  </si>
  <si>
    <t>7 prihodi od prodaje nef.imovine</t>
  </si>
  <si>
    <t>71 prihodi od prodaje nef.imovine i nadoknade šteta s osnova osiguranja</t>
  </si>
  <si>
    <t>PROGRAM 3215</t>
  </si>
  <si>
    <t>Program 3200-Zakonski standard u zdravstvu K3200-02</t>
  </si>
  <si>
    <t>11 Opći prihodi i primici</t>
  </si>
  <si>
    <t xml:space="preserve">Ružica Čanić, dr. med., </t>
  </si>
  <si>
    <t>spec. školske medicine</t>
  </si>
  <si>
    <t>Izvršenje 2024.*</t>
  </si>
  <si>
    <t>Plan 2025.</t>
  </si>
  <si>
    <t>Proračun za 2026.</t>
  </si>
  <si>
    <t>Projekcija proračuna
za 2028.</t>
  </si>
  <si>
    <t>Izvršenje 2024.</t>
  </si>
  <si>
    <t>Plan za 2026.</t>
  </si>
  <si>
    <t>Projekcija 
za 2028.</t>
  </si>
  <si>
    <t>Ravnateljica:</t>
  </si>
  <si>
    <t>Pomoći iz državnog proračuna</t>
  </si>
  <si>
    <t>05 Prihodi iz državnog proračuna</t>
  </si>
  <si>
    <t>Izvor financiranja 50</t>
  </si>
  <si>
    <t>FINANCIJSKI PLAN PRORAČUNSKOG KORISNIKA JEDINICE LOKALNE I PODRUČNE (REGIONALNE) SAMOUPRAVE 
ZA 2026. I PROJEKCIJA ZA 2027. I 2028. GODINU</t>
  </si>
  <si>
    <t>FINANCIJSKI PLAN PRORAČUNSKOG KORISNIKA JEDINICE LOKALNE I PODRUČNE (REGIONALNE) SAMOUPRAVE 
ZA 2025. I PROJEKCIJA ZA 2026. I 2027. GODINU</t>
  </si>
  <si>
    <t>Ostali prihodi za posebne namjene</t>
  </si>
  <si>
    <t xml:space="preserve">'50 Prihodi iz državnog proračuna </t>
  </si>
  <si>
    <t xml:space="preserve">50 Pomoć iz državnog proračuna </t>
  </si>
  <si>
    <t>041-01/25-01/12</t>
  </si>
  <si>
    <t>2125-58-01-04-25-3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</si>
</sst>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i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i/>
      <sz val="10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4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2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6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 wrapText="1"/>
    </xf>
    <xf numFmtId="0" fontId="9" fillId="2" borderId="3" xfId="0" applyFont="1" applyFill="1" applyBorder="1" applyAlignment="1">
      <alignment horizontal="left" vertical="center" wrapText="1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/>
    <xf numFmtId="0" fontId="9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left"/>
    </xf>
    <xf numFmtId="3" fontId="6" fillId="3" borderId="3" xfId="0" applyNumberFormat="1" applyFont="1" applyFill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3" fontId="6" fillId="3" borderId="1" xfId="0" quotePrefix="1" applyNumberFormat="1" applyFont="1" applyFill="1" applyBorder="1" applyAlignment="1">
      <alignment horizontal="right"/>
    </xf>
    <xf numFmtId="0" fontId="15" fillId="0" borderId="5" xfId="0" applyFont="1" applyBorder="1" applyAlignment="1">
      <alignment horizontal="right" vertical="center"/>
    </xf>
    <xf numFmtId="0" fontId="9" fillId="3" borderId="1" xfId="0" applyFont="1" applyFill="1" applyBorder="1" applyAlignment="1">
      <alignment horizontal="left" vertical="center"/>
    </xf>
    <xf numFmtId="0" fontId="16" fillId="2" borderId="4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7" fillId="3" borderId="2" xfId="0" applyFont="1" applyFill="1" applyBorder="1" applyAlignment="1">
      <alignment vertical="center"/>
    </xf>
    <xf numFmtId="3" fontId="6" fillId="0" borderId="3" xfId="0" applyNumberFormat="1" applyFont="1" applyBorder="1" applyAlignment="1">
      <alignment horizontal="right" wrapText="1"/>
    </xf>
    <xf numFmtId="3" fontId="9" fillId="4" borderId="1" xfId="0" quotePrefix="1" applyNumberFormat="1" applyFont="1" applyFill="1" applyBorder="1" applyAlignment="1">
      <alignment horizontal="right"/>
    </xf>
    <xf numFmtId="3" fontId="9" fillId="4" borderId="3" xfId="0" applyNumberFormat="1" applyFont="1" applyFill="1" applyBorder="1" applyAlignment="1">
      <alignment horizontal="right" wrapText="1"/>
    </xf>
    <xf numFmtId="3" fontId="9" fillId="3" borderId="1" xfId="0" quotePrefix="1" applyNumberFormat="1" applyFont="1" applyFill="1" applyBorder="1" applyAlignment="1">
      <alignment horizontal="right"/>
    </xf>
    <xf numFmtId="3" fontId="9" fillId="3" borderId="3" xfId="0" quotePrefix="1" applyNumberFormat="1" applyFont="1" applyFill="1" applyBorder="1" applyAlignment="1">
      <alignment horizontal="right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wrapText="1"/>
    </xf>
    <xf numFmtId="0" fontId="19" fillId="0" borderId="0" xfId="0" quotePrefix="1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7" fillId="0" borderId="0" xfId="0" applyFont="1"/>
    <xf numFmtId="0" fontId="9" fillId="0" borderId="1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center" wrapText="1"/>
    </xf>
    <xf numFmtId="0" fontId="9" fillId="0" borderId="2" xfId="0" quotePrefix="1" applyFont="1" applyBorder="1" applyAlignment="1">
      <alignment horizontal="left"/>
    </xf>
    <xf numFmtId="0" fontId="9" fillId="2" borderId="3" xfId="0" applyFont="1" applyFill="1" applyBorder="1" applyAlignment="1">
      <alignment horizontal="center" vertical="center" wrapText="1"/>
    </xf>
    <xf numFmtId="3" fontId="6" fillId="3" borderId="3" xfId="0" quotePrefix="1" applyNumberFormat="1" applyFont="1" applyFill="1" applyBorder="1" applyAlignment="1">
      <alignment horizontal="right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4" xfId="0" applyFont="1" applyFill="1" applyBorder="1" applyAlignment="1">
      <alignment horizontal="left" vertical="center" wrapText="1" indent="1"/>
    </xf>
    <xf numFmtId="0" fontId="6" fillId="2" borderId="4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3" fontId="6" fillId="2" borderId="4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>
      <alignment horizontal="right"/>
    </xf>
    <xf numFmtId="3" fontId="3" fillId="2" borderId="4" xfId="0" applyNumberFormat="1" applyFont="1" applyFill="1" applyBorder="1" applyAlignment="1">
      <alignment horizontal="right" wrapText="1"/>
    </xf>
    <xf numFmtId="0" fontId="7" fillId="2" borderId="3" xfId="0" quotePrefix="1" applyFont="1" applyFill="1" applyBorder="1" applyAlignment="1">
      <alignment horizontal="left"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9" fillId="2" borderId="3" xfId="0" quotePrefix="1" applyFont="1" applyFill="1" applyBorder="1" applyAlignment="1">
      <alignment horizontal="left" vertical="center"/>
    </xf>
    <xf numFmtId="0" fontId="24" fillId="2" borderId="3" xfId="0" quotePrefix="1" applyFont="1" applyFill="1" applyBorder="1" applyAlignment="1">
      <alignment horizontal="left" vertical="center" wrapText="1"/>
    </xf>
    <xf numFmtId="3" fontId="6" fillId="0" borderId="3" xfId="0" applyNumberFormat="1" applyFont="1" applyBorder="1" applyAlignment="1">
      <alignment horizontal="right" vertical="center" wrapText="1"/>
    </xf>
    <xf numFmtId="0" fontId="8" fillId="2" borderId="3" xfId="0" applyFont="1" applyFill="1" applyBorder="1" applyAlignment="1">
      <alignment vertical="center" wrapText="1"/>
    </xf>
    <xf numFmtId="3" fontId="3" fillId="0" borderId="3" xfId="0" applyNumberFormat="1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1" fillId="0" borderId="0" xfId="0" applyFont="1"/>
    <xf numFmtId="0" fontId="9" fillId="2" borderId="3" xfId="0" quotePrefix="1" applyFont="1" applyFill="1" applyBorder="1" applyAlignment="1">
      <alignment horizontal="left" vertical="center" wrapText="1"/>
    </xf>
    <xf numFmtId="0" fontId="25" fillId="0" borderId="0" xfId="0" applyFont="1"/>
    <xf numFmtId="0" fontId="12" fillId="0" borderId="0" xfId="0" applyFont="1"/>
    <xf numFmtId="0" fontId="26" fillId="0" borderId="0" xfId="0" applyFont="1" applyAlignment="1">
      <alignment horizontal="left" vertical="center"/>
    </xf>
    <xf numFmtId="0" fontId="3" fillId="2" borderId="4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7" fillId="2" borderId="0" xfId="0" applyFont="1" applyFill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wrapText="1"/>
    </xf>
    <xf numFmtId="0" fontId="9" fillId="3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9" fillId="3" borderId="1" xfId="0" quotePrefix="1" applyFont="1" applyFill="1" applyBorder="1" applyAlignment="1">
      <alignment horizontal="left" vertical="center"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0" fillId="0" borderId="0" xfId="0" applyAlignment="1"/>
    <xf numFmtId="0" fontId="16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 indent="1"/>
    </xf>
    <xf numFmtId="0" fontId="0" fillId="0" borderId="2" xfId="0" applyBorder="1" applyAlignment="1">
      <alignment horizontal="left" vertical="center" wrapText="1" indent="1"/>
    </xf>
    <xf numFmtId="0" fontId="0" fillId="0" borderId="4" xfId="0" applyBorder="1" applyAlignment="1">
      <alignment horizontal="left" vertical="center" wrapText="1" indent="1"/>
    </xf>
    <xf numFmtId="0" fontId="16" fillId="2" borderId="1" xfId="0" applyFont="1" applyFill="1" applyBorder="1" applyAlignment="1">
      <alignment horizontal="left" vertical="center" wrapText="1" inden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4" xfId="0" applyFont="1" applyFill="1" applyBorder="1" applyAlignment="1">
      <alignment horizontal="left" vertical="center" wrapText="1" indent="1"/>
    </xf>
    <xf numFmtId="0" fontId="22" fillId="2" borderId="1" xfId="0" applyFont="1" applyFill="1" applyBorder="1" applyAlignment="1">
      <alignment vertical="center" wrapText="1"/>
    </xf>
    <xf numFmtId="0" fontId="23" fillId="0" borderId="2" xfId="0" applyFont="1" applyBorder="1" applyAlignment="1">
      <alignment vertical="center" wrapText="1"/>
    </xf>
    <xf numFmtId="0" fontId="23" fillId="0" borderId="4" xfId="0" applyFont="1" applyBorder="1" applyAlignment="1">
      <alignment vertical="center" wrapText="1"/>
    </xf>
    <xf numFmtId="0" fontId="21" fillId="0" borderId="2" xfId="0" applyFont="1" applyBorder="1" applyAlignment="1">
      <alignment horizontal="left" vertical="center" wrapText="1" indent="1"/>
    </xf>
    <xf numFmtId="0" fontId="21" fillId="0" borderId="4" xfId="0" applyFont="1" applyBorder="1" applyAlignment="1">
      <alignment horizontal="left" vertical="center" wrapText="1" inden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vertical="center" wrapText="1"/>
    </xf>
    <xf numFmtId="0" fontId="21" fillId="0" borderId="2" xfId="0" applyFont="1" applyBorder="1" applyAlignment="1">
      <alignment vertical="center" wrapText="1"/>
    </xf>
    <xf numFmtId="0" fontId="21" fillId="0" borderId="4" xfId="0" applyFont="1" applyBorder="1" applyAlignment="1">
      <alignment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0"/>
  <sheetViews>
    <sheetView topLeftCell="A10" workbookViewId="0">
      <selection activeCell="R17" sqref="R17"/>
    </sheetView>
  </sheetViews>
  <sheetFormatPr defaultRowHeight="15" x14ac:dyDescent="0.25"/>
  <cols>
    <col min="5" max="10" width="25.28515625" customWidth="1"/>
  </cols>
  <sheetData>
    <row r="1" spans="1:10" ht="42" customHeight="1" x14ac:dyDescent="0.25">
      <c r="A1" s="95" t="s">
        <v>122</v>
      </c>
      <c r="B1" s="95"/>
      <c r="C1" s="95"/>
      <c r="D1" s="95"/>
      <c r="E1" s="95"/>
      <c r="F1" s="95"/>
      <c r="G1" s="95"/>
      <c r="H1" s="95"/>
      <c r="I1" s="95"/>
      <c r="J1" s="95"/>
    </row>
    <row r="2" spans="1:10" ht="18" x14ac:dyDescent="0.25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15.75" x14ac:dyDescent="0.25">
      <c r="A3" s="95" t="s">
        <v>24</v>
      </c>
      <c r="B3" s="95"/>
      <c r="C3" s="95"/>
      <c r="D3" s="95"/>
      <c r="E3" s="95"/>
      <c r="F3" s="95"/>
      <c r="G3" s="95"/>
      <c r="H3" s="95"/>
      <c r="I3" s="96"/>
      <c r="J3" s="96"/>
    </row>
    <row r="4" spans="1:10" ht="18" x14ac:dyDescent="0.25">
      <c r="A4" s="4"/>
      <c r="B4" s="4"/>
      <c r="C4" s="4"/>
      <c r="D4" s="4"/>
      <c r="E4" s="4"/>
      <c r="F4" s="4"/>
      <c r="G4" s="4"/>
      <c r="H4" s="4"/>
      <c r="I4" s="5"/>
      <c r="J4" s="5"/>
    </row>
    <row r="5" spans="1:10" ht="15.75" x14ac:dyDescent="0.25">
      <c r="A5" s="95" t="s">
        <v>30</v>
      </c>
      <c r="B5" s="97"/>
      <c r="C5" s="97"/>
      <c r="D5" s="97"/>
      <c r="E5" s="97"/>
      <c r="F5" s="97"/>
      <c r="G5" s="97"/>
      <c r="H5" s="97"/>
      <c r="I5" s="97"/>
      <c r="J5" s="97"/>
    </row>
    <row r="6" spans="1:10" ht="18" x14ac:dyDescent="0.25">
      <c r="A6" s="1"/>
      <c r="B6" s="2"/>
      <c r="C6" s="2"/>
      <c r="D6" s="2"/>
      <c r="E6" s="6"/>
      <c r="F6" s="7"/>
      <c r="G6" s="7"/>
      <c r="H6" s="7"/>
      <c r="I6" s="7"/>
      <c r="J6" s="35" t="s">
        <v>37</v>
      </c>
    </row>
    <row r="7" spans="1:10" ht="25.5" x14ac:dyDescent="0.25">
      <c r="A7" s="28"/>
      <c r="B7" s="29"/>
      <c r="C7" s="29"/>
      <c r="D7" s="30"/>
      <c r="E7" s="31"/>
      <c r="F7" s="3" t="s">
        <v>111</v>
      </c>
      <c r="G7" s="3" t="s">
        <v>112</v>
      </c>
      <c r="H7" s="3" t="s">
        <v>113</v>
      </c>
      <c r="I7" s="3" t="s">
        <v>71</v>
      </c>
      <c r="J7" s="3" t="s">
        <v>114</v>
      </c>
    </row>
    <row r="8" spans="1:10" x14ac:dyDescent="0.25">
      <c r="A8" s="98" t="s">
        <v>0</v>
      </c>
      <c r="B8" s="99"/>
      <c r="C8" s="99"/>
      <c r="D8" s="99"/>
      <c r="E8" s="100"/>
      <c r="F8" s="32">
        <f>F9+F10</f>
        <v>1615914.51</v>
      </c>
      <c r="G8" s="32">
        <f>G9+G10</f>
        <v>2110138.7400000002</v>
      </c>
      <c r="H8" s="32">
        <f>H9+H10</f>
        <v>2093738.74</v>
      </c>
      <c r="I8" s="32">
        <f>I9+I10</f>
        <v>2114338.7400000002</v>
      </c>
      <c r="J8" s="32">
        <f>J9+J10</f>
        <v>2117945.48</v>
      </c>
    </row>
    <row r="9" spans="1:10" x14ac:dyDescent="0.25">
      <c r="A9" s="101" t="s">
        <v>38</v>
      </c>
      <c r="B9" s="102"/>
      <c r="C9" s="102"/>
      <c r="D9" s="102"/>
      <c r="E9" s="94"/>
      <c r="F9" s="33">
        <v>1603065.71</v>
      </c>
      <c r="G9" s="33">
        <v>2110138.7400000002</v>
      </c>
      <c r="H9" s="33">
        <v>2093738.74</v>
      </c>
      <c r="I9" s="33">
        <v>2114338.7400000002</v>
      </c>
      <c r="J9" s="33">
        <v>2117945.48</v>
      </c>
    </row>
    <row r="10" spans="1:10" x14ac:dyDescent="0.25">
      <c r="A10" s="93" t="s">
        <v>39</v>
      </c>
      <c r="B10" s="94"/>
      <c r="C10" s="94"/>
      <c r="D10" s="94"/>
      <c r="E10" s="94"/>
      <c r="F10" s="33">
        <v>12848.8</v>
      </c>
      <c r="G10" s="33">
        <v>0</v>
      </c>
      <c r="H10" s="33">
        <v>0</v>
      </c>
      <c r="I10" s="33">
        <v>0</v>
      </c>
      <c r="J10" s="33">
        <v>0</v>
      </c>
    </row>
    <row r="11" spans="1:10" x14ac:dyDescent="0.25">
      <c r="A11" s="36" t="s">
        <v>1</v>
      </c>
      <c r="B11" s="45"/>
      <c r="C11" s="45"/>
      <c r="D11" s="45"/>
      <c r="E11" s="45"/>
      <c r="F11" s="32">
        <f>F12+F13</f>
        <v>1703285.44</v>
      </c>
      <c r="G11" s="32">
        <f>G12+G13</f>
        <v>2210138.7399999998</v>
      </c>
      <c r="H11" s="32">
        <f>H12+H13</f>
        <v>2195883.29</v>
      </c>
      <c r="I11" s="32">
        <f>I12+I13</f>
        <v>2114338.7400000002</v>
      </c>
      <c r="J11" s="32">
        <f>J12+J13</f>
        <v>2117945.48</v>
      </c>
    </row>
    <row r="12" spans="1:10" x14ac:dyDescent="0.25">
      <c r="A12" s="103" t="s">
        <v>40</v>
      </c>
      <c r="B12" s="102"/>
      <c r="C12" s="102"/>
      <c r="D12" s="102"/>
      <c r="E12" s="102"/>
      <c r="F12" s="33">
        <v>1674413.45</v>
      </c>
      <c r="G12" s="33">
        <v>2163689.5699999998</v>
      </c>
      <c r="H12" s="33">
        <v>2157741.62</v>
      </c>
      <c r="I12" s="33">
        <v>2076197.07</v>
      </c>
      <c r="J12" s="46">
        <v>2079803.81</v>
      </c>
    </row>
    <row r="13" spans="1:10" x14ac:dyDescent="0.25">
      <c r="A13" s="93" t="s">
        <v>41</v>
      </c>
      <c r="B13" s="94"/>
      <c r="C13" s="94"/>
      <c r="D13" s="94"/>
      <c r="E13" s="94"/>
      <c r="F13" s="33">
        <v>28871.99</v>
      </c>
      <c r="G13" s="33">
        <v>46449.17</v>
      </c>
      <c r="H13" s="33">
        <v>38141.67</v>
      </c>
      <c r="I13" s="33">
        <v>38141.67</v>
      </c>
      <c r="J13" s="46">
        <v>38141.67</v>
      </c>
    </row>
    <row r="14" spans="1:10" x14ac:dyDescent="0.25">
      <c r="A14" s="104" t="s">
        <v>63</v>
      </c>
      <c r="B14" s="99"/>
      <c r="C14" s="99"/>
      <c r="D14" s="99"/>
      <c r="E14" s="99"/>
      <c r="F14" s="32">
        <f>F8-F11</f>
        <v>-87370.929999999935</v>
      </c>
      <c r="G14" s="32">
        <f>G8-G11</f>
        <v>-99999.999999999534</v>
      </c>
      <c r="H14" s="32">
        <f>H8-H11</f>
        <v>-102144.55000000005</v>
      </c>
      <c r="I14" s="32">
        <f>I8-I11</f>
        <v>0</v>
      </c>
      <c r="J14" s="32">
        <f>J8-J11</f>
        <v>0</v>
      </c>
    </row>
    <row r="15" spans="1:10" ht="18" x14ac:dyDescent="0.25">
      <c r="A15" s="4"/>
      <c r="B15" s="22"/>
      <c r="C15" s="22"/>
      <c r="D15" s="22"/>
      <c r="E15" s="22"/>
      <c r="F15" s="22"/>
      <c r="G15" s="22"/>
      <c r="H15" s="23"/>
      <c r="I15" s="23"/>
      <c r="J15" s="23"/>
    </row>
    <row r="16" spans="1:10" ht="15.75" x14ac:dyDescent="0.25">
      <c r="A16" s="95" t="s">
        <v>31</v>
      </c>
      <c r="B16" s="97"/>
      <c r="C16" s="97"/>
      <c r="D16" s="97"/>
      <c r="E16" s="97"/>
      <c r="F16" s="97"/>
      <c r="G16" s="97"/>
      <c r="H16" s="97"/>
      <c r="I16" s="97"/>
      <c r="J16" s="97"/>
    </row>
    <row r="17" spans="1:10" ht="18" x14ac:dyDescent="0.25">
      <c r="A17" s="4"/>
      <c r="B17" s="22"/>
      <c r="C17" s="22"/>
      <c r="D17" s="22"/>
      <c r="E17" s="22"/>
      <c r="F17" s="22"/>
      <c r="G17" s="22"/>
      <c r="H17" s="23"/>
      <c r="I17" s="23"/>
      <c r="J17" s="23"/>
    </row>
    <row r="18" spans="1:10" ht="25.5" x14ac:dyDescent="0.25">
      <c r="A18" s="28"/>
      <c r="B18" s="29"/>
      <c r="C18" s="29"/>
      <c r="D18" s="30"/>
      <c r="E18" s="31"/>
      <c r="F18" s="3" t="s">
        <v>111</v>
      </c>
      <c r="G18" s="3" t="s">
        <v>112</v>
      </c>
      <c r="H18" s="3" t="s">
        <v>113</v>
      </c>
      <c r="I18" s="3" t="s">
        <v>71</v>
      </c>
      <c r="J18" s="3" t="s">
        <v>114</v>
      </c>
    </row>
    <row r="19" spans="1:10" x14ac:dyDescent="0.25">
      <c r="A19" s="93" t="s">
        <v>42</v>
      </c>
      <c r="B19" s="94"/>
      <c r="C19" s="94"/>
      <c r="D19" s="94"/>
      <c r="E19" s="94"/>
      <c r="F19" s="33">
        <v>0</v>
      </c>
      <c r="G19" s="33">
        <v>0</v>
      </c>
      <c r="H19" s="33">
        <v>0</v>
      </c>
      <c r="I19" s="33">
        <v>0</v>
      </c>
      <c r="J19" s="46">
        <v>0</v>
      </c>
    </row>
    <row r="20" spans="1:10" x14ac:dyDescent="0.25">
      <c r="A20" s="93" t="s">
        <v>43</v>
      </c>
      <c r="B20" s="94"/>
      <c r="C20" s="94"/>
      <c r="D20" s="94"/>
      <c r="E20" s="94"/>
      <c r="F20" s="33">
        <v>0</v>
      </c>
      <c r="G20" s="33">
        <v>0</v>
      </c>
      <c r="H20" s="33">
        <v>0</v>
      </c>
      <c r="I20" s="33">
        <v>0</v>
      </c>
      <c r="J20" s="46">
        <v>0</v>
      </c>
    </row>
    <row r="21" spans="1:10" x14ac:dyDescent="0.25">
      <c r="A21" s="104" t="s">
        <v>2</v>
      </c>
      <c r="B21" s="99"/>
      <c r="C21" s="99"/>
      <c r="D21" s="99"/>
      <c r="E21" s="99"/>
      <c r="F21" s="32">
        <f>F19-F20</f>
        <v>0</v>
      </c>
      <c r="G21" s="32">
        <f>G19-G20</f>
        <v>0</v>
      </c>
      <c r="H21" s="32">
        <f>H19-H20</f>
        <v>0</v>
      </c>
      <c r="I21" s="32">
        <f>I19-I20</f>
        <v>0</v>
      </c>
      <c r="J21" s="32">
        <f>J19-J20</f>
        <v>0</v>
      </c>
    </row>
    <row r="22" spans="1:10" x14ac:dyDescent="0.25">
      <c r="A22" s="104" t="s">
        <v>64</v>
      </c>
      <c r="B22" s="99"/>
      <c r="C22" s="99"/>
      <c r="D22" s="99"/>
      <c r="E22" s="99"/>
      <c r="F22" s="32">
        <f>F14+F21</f>
        <v>-87370.929999999935</v>
      </c>
      <c r="G22" s="32">
        <v>-100000</v>
      </c>
      <c r="H22" s="32">
        <v>-102145</v>
      </c>
      <c r="I22" s="32">
        <f>I14+I21</f>
        <v>0</v>
      </c>
      <c r="J22" s="32">
        <f>J14+J21</f>
        <v>0</v>
      </c>
    </row>
    <row r="23" spans="1:10" ht="18" x14ac:dyDescent="0.25">
      <c r="A23" s="21"/>
      <c r="B23" s="22"/>
      <c r="C23" s="22"/>
      <c r="D23" s="22"/>
      <c r="E23" s="22"/>
      <c r="F23" s="22"/>
      <c r="G23" s="22"/>
      <c r="H23" s="23"/>
      <c r="I23" s="23"/>
      <c r="J23" s="23"/>
    </row>
    <row r="24" spans="1:10" ht="15.75" x14ac:dyDescent="0.25">
      <c r="A24" s="95" t="s">
        <v>65</v>
      </c>
      <c r="B24" s="97"/>
      <c r="C24" s="97"/>
      <c r="D24" s="97"/>
      <c r="E24" s="97"/>
      <c r="F24" s="97"/>
      <c r="G24" s="97"/>
      <c r="H24" s="97"/>
      <c r="I24" s="97"/>
      <c r="J24" s="97"/>
    </row>
    <row r="25" spans="1:10" ht="15.75" x14ac:dyDescent="0.25">
      <c r="A25" s="43"/>
      <c r="B25" s="44"/>
      <c r="C25" s="44"/>
      <c r="D25" s="44"/>
      <c r="E25" s="44"/>
      <c r="F25" s="44"/>
      <c r="G25" s="44"/>
      <c r="H25" s="44"/>
      <c r="I25" s="44"/>
      <c r="J25" s="44"/>
    </row>
    <row r="26" spans="1:10" ht="25.5" x14ac:dyDescent="0.25">
      <c r="A26" s="28"/>
      <c r="B26" s="29"/>
      <c r="C26" s="29"/>
      <c r="D26" s="30"/>
      <c r="E26" s="31"/>
      <c r="F26" s="3" t="s">
        <v>111</v>
      </c>
      <c r="G26" s="3" t="s">
        <v>112</v>
      </c>
      <c r="H26" s="3" t="s">
        <v>113</v>
      </c>
      <c r="I26" s="3" t="s">
        <v>71</v>
      </c>
      <c r="J26" s="3" t="s">
        <v>114</v>
      </c>
    </row>
    <row r="27" spans="1:10" ht="15" customHeight="1" x14ac:dyDescent="0.25">
      <c r="A27" s="107" t="s">
        <v>66</v>
      </c>
      <c r="B27" s="108"/>
      <c r="C27" s="108"/>
      <c r="D27" s="108"/>
      <c r="E27" s="109"/>
      <c r="F27" s="47">
        <v>289515.48</v>
      </c>
      <c r="G27" s="47">
        <v>202145</v>
      </c>
      <c r="H27" s="47">
        <v>102145</v>
      </c>
      <c r="I27" s="47">
        <v>0</v>
      </c>
      <c r="J27" s="48">
        <v>0</v>
      </c>
    </row>
    <row r="28" spans="1:10" ht="15" customHeight="1" x14ac:dyDescent="0.25">
      <c r="A28" s="104" t="s">
        <v>67</v>
      </c>
      <c r="B28" s="99"/>
      <c r="C28" s="99"/>
      <c r="D28" s="99"/>
      <c r="E28" s="99"/>
      <c r="F28" s="49">
        <f>F22+F27</f>
        <v>202144.55000000005</v>
      </c>
      <c r="G28" s="49">
        <v>102145</v>
      </c>
      <c r="H28" s="49">
        <f>H22+H27</f>
        <v>0</v>
      </c>
      <c r="I28" s="49">
        <f>I22+I27</f>
        <v>0</v>
      </c>
      <c r="J28" s="50">
        <f>J22+J27</f>
        <v>0</v>
      </c>
    </row>
    <row r="29" spans="1:10" ht="45" customHeight="1" x14ac:dyDescent="0.25">
      <c r="A29" s="98" t="s">
        <v>68</v>
      </c>
      <c r="B29" s="110"/>
      <c r="C29" s="110"/>
      <c r="D29" s="110"/>
      <c r="E29" s="111"/>
      <c r="F29" s="49">
        <f>F14+F21+F27-F28</f>
        <v>0</v>
      </c>
      <c r="G29" s="49">
        <f>G14+G21+G27-G28</f>
        <v>4.6566128730773926E-10</v>
      </c>
      <c r="H29" s="49">
        <f>H14+H21+H27-H28</f>
        <v>0.44999999995343387</v>
      </c>
      <c r="I29" s="49">
        <f>I14+I21+I27-I28</f>
        <v>0</v>
      </c>
      <c r="J29" s="50">
        <f>J14+J21+J27-J28</f>
        <v>0</v>
      </c>
    </row>
    <row r="30" spans="1:10" ht="15.75" x14ac:dyDescent="0.25">
      <c r="A30" s="51"/>
      <c r="B30" s="52"/>
      <c r="C30" s="52"/>
      <c r="D30" s="52"/>
      <c r="E30" s="52"/>
      <c r="F30" s="52"/>
      <c r="G30" s="52"/>
      <c r="H30" s="52"/>
      <c r="I30" s="52"/>
      <c r="J30" s="52"/>
    </row>
    <row r="31" spans="1:10" ht="15.75" x14ac:dyDescent="0.25">
      <c r="A31" s="112" t="s">
        <v>62</v>
      </c>
      <c r="B31" s="112"/>
      <c r="C31" s="112"/>
      <c r="D31" s="112"/>
      <c r="E31" s="112"/>
      <c r="F31" s="112"/>
      <c r="G31" s="112"/>
      <c r="H31" s="112"/>
      <c r="I31" s="112"/>
      <c r="J31" s="112"/>
    </row>
    <row r="32" spans="1:10" ht="18" x14ac:dyDescent="0.25">
      <c r="A32" s="53"/>
      <c r="B32" s="54"/>
      <c r="C32" s="54"/>
      <c r="D32" s="54"/>
      <c r="E32" s="54"/>
      <c r="F32" s="54"/>
      <c r="G32" s="54"/>
      <c r="H32" s="55"/>
      <c r="I32" s="55"/>
      <c r="J32" s="55"/>
    </row>
    <row r="33" spans="1:10" ht="25.5" x14ac:dyDescent="0.25">
      <c r="A33" s="56"/>
      <c r="B33" s="57"/>
      <c r="C33" s="57"/>
      <c r="D33" s="58"/>
      <c r="E33" s="59"/>
      <c r="F33" s="60" t="s">
        <v>111</v>
      </c>
      <c r="G33" s="60" t="s">
        <v>112</v>
      </c>
      <c r="H33" s="60" t="s">
        <v>113</v>
      </c>
      <c r="I33" s="60" t="s">
        <v>71</v>
      </c>
      <c r="J33" s="60" t="s">
        <v>114</v>
      </c>
    </row>
    <row r="34" spans="1:10" x14ac:dyDescent="0.25">
      <c r="A34" s="107" t="s">
        <v>66</v>
      </c>
      <c r="B34" s="108"/>
      <c r="C34" s="108"/>
      <c r="D34" s="108"/>
      <c r="E34" s="109"/>
      <c r="F34" s="47"/>
      <c r="G34" s="47">
        <v>202144.55</v>
      </c>
      <c r="H34" s="47">
        <f>G37</f>
        <v>102144.54999999999</v>
      </c>
      <c r="I34" s="47">
        <f>H37</f>
        <v>-1.4551915228366852E-11</v>
      </c>
      <c r="J34" s="48">
        <f>I37</f>
        <v>-1.4551915228366852E-11</v>
      </c>
    </row>
    <row r="35" spans="1:10" ht="28.5" customHeight="1" x14ac:dyDescent="0.25">
      <c r="A35" s="107" t="s">
        <v>69</v>
      </c>
      <c r="B35" s="108"/>
      <c r="C35" s="108"/>
      <c r="D35" s="108"/>
      <c r="E35" s="109"/>
      <c r="F35" s="47">
        <v>0</v>
      </c>
      <c r="G35" s="47">
        <v>100000</v>
      </c>
      <c r="H35" s="47">
        <v>102144.55</v>
      </c>
      <c r="I35" s="47"/>
      <c r="J35" s="48">
        <v>0</v>
      </c>
    </row>
    <row r="36" spans="1:10" x14ac:dyDescent="0.25">
      <c r="A36" s="107" t="s">
        <v>70</v>
      </c>
      <c r="B36" s="113"/>
      <c r="C36" s="113"/>
      <c r="D36" s="113"/>
      <c r="E36" s="114"/>
      <c r="F36" s="47">
        <v>-87370.93</v>
      </c>
      <c r="G36" s="47">
        <v>0</v>
      </c>
      <c r="H36" s="47">
        <v>0</v>
      </c>
      <c r="I36" s="47">
        <v>0</v>
      </c>
      <c r="J36" s="48">
        <v>0</v>
      </c>
    </row>
    <row r="37" spans="1:10" ht="15" customHeight="1" x14ac:dyDescent="0.25">
      <c r="A37" s="104" t="s">
        <v>67</v>
      </c>
      <c r="B37" s="99"/>
      <c r="C37" s="99"/>
      <c r="D37" s="99"/>
      <c r="E37" s="99"/>
      <c r="F37" s="34">
        <f>F34-F35+F36</f>
        <v>-87370.93</v>
      </c>
      <c r="G37" s="34">
        <f>G34-G35+G36</f>
        <v>102144.54999999999</v>
      </c>
      <c r="H37" s="34">
        <f>H34-H35+H36</f>
        <v>-1.4551915228366852E-11</v>
      </c>
      <c r="I37" s="34">
        <f>I34-I35+I36</f>
        <v>-1.4551915228366852E-11</v>
      </c>
      <c r="J37" s="61">
        <f>J34-J35+J36</f>
        <v>-1.4551915228366852E-11</v>
      </c>
    </row>
    <row r="38" spans="1:10" ht="17.25" customHeight="1" x14ac:dyDescent="0.25"/>
    <row r="39" spans="1:10" x14ac:dyDescent="0.25">
      <c r="A39" s="105"/>
      <c r="B39" s="106"/>
      <c r="C39" s="106"/>
      <c r="D39" s="106"/>
      <c r="E39" s="106"/>
      <c r="F39" s="106"/>
      <c r="G39" s="106"/>
      <c r="H39" s="106"/>
      <c r="I39" s="106"/>
      <c r="J39" s="106"/>
    </row>
    <row r="40" spans="1:10" ht="9" customHeight="1" x14ac:dyDescent="0.25"/>
  </sheetData>
  <mergeCells count="24">
    <mergeCell ref="A39:J39"/>
    <mergeCell ref="A21:E21"/>
    <mergeCell ref="A22:E22"/>
    <mergeCell ref="A24:J24"/>
    <mergeCell ref="A27:E27"/>
    <mergeCell ref="A28:E28"/>
    <mergeCell ref="A29:E29"/>
    <mergeCell ref="A31:J31"/>
    <mergeCell ref="A34:E34"/>
    <mergeCell ref="A35:E35"/>
    <mergeCell ref="A36:E36"/>
    <mergeCell ref="A37:E37"/>
    <mergeCell ref="A20:E20"/>
    <mergeCell ref="A1:J1"/>
    <mergeCell ref="A3:J3"/>
    <mergeCell ref="A5:J5"/>
    <mergeCell ref="A8:E8"/>
    <mergeCell ref="A9:E9"/>
    <mergeCell ref="A10:E10"/>
    <mergeCell ref="A12:E12"/>
    <mergeCell ref="A13:E13"/>
    <mergeCell ref="A14:E14"/>
    <mergeCell ref="A16:J16"/>
    <mergeCell ref="A19:E19"/>
  </mergeCells>
  <pageMargins left="0.7" right="0.7" top="0.75" bottom="0.75" header="0.3" footer="0.3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4"/>
  <sheetViews>
    <sheetView workbookViewId="0">
      <selection activeCell="N7" sqref="N7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8" width="25.28515625" customWidth="1"/>
  </cols>
  <sheetData>
    <row r="1" spans="1:8" ht="42" customHeight="1" x14ac:dyDescent="0.25">
      <c r="A1" s="95" t="s">
        <v>123</v>
      </c>
      <c r="B1" s="95"/>
      <c r="C1" s="95"/>
      <c r="D1" s="95"/>
      <c r="E1" s="95"/>
      <c r="F1" s="95"/>
      <c r="G1" s="95"/>
      <c r="H1" s="95"/>
    </row>
    <row r="2" spans="1:8" ht="18" customHeight="1" x14ac:dyDescent="0.25">
      <c r="A2" s="4"/>
      <c r="B2" s="4"/>
      <c r="C2" s="4"/>
      <c r="D2" s="4"/>
      <c r="E2" s="4"/>
      <c r="F2" s="4"/>
      <c r="G2" s="4"/>
      <c r="H2" s="4"/>
    </row>
    <row r="3" spans="1:8" ht="15.75" customHeight="1" x14ac:dyDescent="0.25">
      <c r="A3" s="95" t="s">
        <v>24</v>
      </c>
      <c r="B3" s="95"/>
      <c r="C3" s="95"/>
      <c r="D3" s="95"/>
      <c r="E3" s="95"/>
      <c r="F3" s="95"/>
      <c r="G3" s="95"/>
      <c r="H3" s="95"/>
    </row>
    <row r="4" spans="1:8" ht="18" x14ac:dyDescent="0.25">
      <c r="A4" s="4"/>
      <c r="B4" s="4"/>
      <c r="C4" s="4"/>
      <c r="D4" s="4"/>
      <c r="E4" s="4"/>
      <c r="F4" s="4"/>
      <c r="G4" s="5"/>
      <c r="H4" s="5"/>
    </row>
    <row r="5" spans="1:8" ht="18" customHeight="1" x14ac:dyDescent="0.25">
      <c r="A5" s="95" t="s">
        <v>4</v>
      </c>
      <c r="B5" s="95"/>
      <c r="C5" s="95"/>
      <c r="D5" s="95"/>
      <c r="E5" s="95"/>
      <c r="F5" s="95"/>
      <c r="G5" s="95"/>
      <c r="H5" s="95"/>
    </row>
    <row r="6" spans="1:8" ht="18" x14ac:dyDescent="0.25">
      <c r="A6" s="4"/>
      <c r="B6" s="4"/>
      <c r="C6" s="4"/>
      <c r="D6" s="4"/>
      <c r="E6" s="4"/>
      <c r="F6" s="4"/>
      <c r="G6" s="5"/>
      <c r="H6" s="5"/>
    </row>
    <row r="7" spans="1:8" ht="15.75" customHeight="1" x14ac:dyDescent="0.25">
      <c r="A7" s="95" t="s">
        <v>44</v>
      </c>
      <c r="B7" s="95"/>
      <c r="C7" s="95"/>
      <c r="D7" s="95"/>
      <c r="E7" s="95"/>
      <c r="F7" s="95"/>
      <c r="G7" s="95"/>
      <c r="H7" s="95"/>
    </row>
    <row r="8" spans="1:8" ht="18" x14ac:dyDescent="0.25">
      <c r="A8" s="4"/>
      <c r="B8" s="4"/>
      <c r="C8" s="4"/>
      <c r="D8" s="4"/>
      <c r="E8" s="4"/>
      <c r="F8" s="89"/>
      <c r="G8" s="88"/>
      <c r="H8" s="88"/>
    </row>
    <row r="9" spans="1:8" ht="25.5" x14ac:dyDescent="0.25">
      <c r="A9" s="20" t="s">
        <v>5</v>
      </c>
      <c r="B9" s="19" t="s">
        <v>6</v>
      </c>
      <c r="C9" s="19" t="s">
        <v>3</v>
      </c>
      <c r="D9" s="19" t="s">
        <v>115</v>
      </c>
      <c r="E9" s="20" t="s">
        <v>112</v>
      </c>
      <c r="F9" s="92" t="s">
        <v>116</v>
      </c>
      <c r="G9" s="20" t="s">
        <v>72</v>
      </c>
      <c r="H9" s="20" t="s">
        <v>117</v>
      </c>
    </row>
    <row r="10" spans="1:8" x14ac:dyDescent="0.25">
      <c r="A10" s="39"/>
      <c r="B10" s="40"/>
      <c r="C10" s="38" t="s">
        <v>0</v>
      </c>
      <c r="D10" s="75">
        <f>D11+D17</f>
        <v>1615914.51</v>
      </c>
      <c r="E10" s="75">
        <f>E11+E17</f>
        <v>2110138.7400000002</v>
      </c>
      <c r="F10" s="75">
        <f>F11+F17</f>
        <v>2093738.74</v>
      </c>
      <c r="G10" s="75">
        <f>G11+G17</f>
        <v>2114338.7400000002</v>
      </c>
      <c r="H10" s="75">
        <f>H11+H17</f>
        <v>2117945.48</v>
      </c>
    </row>
    <row r="11" spans="1:8" ht="15.75" customHeight="1" x14ac:dyDescent="0.25">
      <c r="A11" s="11">
        <v>6</v>
      </c>
      <c r="B11" s="11"/>
      <c r="C11" s="11" t="s">
        <v>7</v>
      </c>
      <c r="D11" s="71">
        <f>SUM(D12:D16)</f>
        <v>1603065.71</v>
      </c>
      <c r="E11" s="71">
        <f>SUM(E12:E16)</f>
        <v>2110138.7400000002</v>
      </c>
      <c r="F11" s="71">
        <f>SUM(F12:F16)</f>
        <v>2093738.74</v>
      </c>
      <c r="G11" s="71">
        <f>SUM(G12:G16)</f>
        <v>2114338.7400000002</v>
      </c>
      <c r="H11" s="71">
        <f>SUM(H12:H16)</f>
        <v>2117945.48</v>
      </c>
    </row>
    <row r="12" spans="1:8" ht="38.25" x14ac:dyDescent="0.25">
      <c r="A12" s="11"/>
      <c r="B12" s="15">
        <v>63</v>
      </c>
      <c r="C12" s="15" t="s">
        <v>33</v>
      </c>
      <c r="D12" s="8">
        <v>31152.36</v>
      </c>
      <c r="E12" s="9">
        <v>313876.47999999998</v>
      </c>
      <c r="F12" s="9">
        <v>303876.47999999998</v>
      </c>
      <c r="G12" s="9">
        <v>303876.47999999998</v>
      </c>
      <c r="H12" s="9">
        <v>303876.47999999998</v>
      </c>
    </row>
    <row r="13" spans="1:8" ht="39.75" customHeight="1" x14ac:dyDescent="0.25">
      <c r="A13" s="11"/>
      <c r="B13" s="15">
        <v>64</v>
      </c>
      <c r="C13" s="15" t="s">
        <v>94</v>
      </c>
      <c r="D13" s="8">
        <v>28.75</v>
      </c>
      <c r="E13" s="9">
        <v>2010</v>
      </c>
      <c r="F13" s="9">
        <v>2010</v>
      </c>
      <c r="G13" s="9">
        <v>2010</v>
      </c>
      <c r="H13" s="9">
        <v>510</v>
      </c>
    </row>
    <row r="14" spans="1:8" ht="54" customHeight="1" x14ac:dyDescent="0.25">
      <c r="A14" s="11"/>
      <c r="B14" s="15">
        <v>65</v>
      </c>
      <c r="C14" s="15" t="s">
        <v>95</v>
      </c>
      <c r="D14" s="8">
        <v>33308.730000000003</v>
      </c>
      <c r="E14" s="9">
        <v>39000</v>
      </c>
      <c r="F14" s="9">
        <v>39000</v>
      </c>
      <c r="G14" s="9">
        <v>39000</v>
      </c>
      <c r="H14" s="9">
        <v>39000</v>
      </c>
    </row>
    <row r="15" spans="1:8" ht="39" customHeight="1" x14ac:dyDescent="0.25">
      <c r="A15" s="12"/>
      <c r="B15" s="12">
        <v>66</v>
      </c>
      <c r="C15" s="74" t="s">
        <v>96</v>
      </c>
      <c r="D15" s="8">
        <v>655865.13</v>
      </c>
      <c r="E15" s="9">
        <v>581193.26</v>
      </c>
      <c r="F15" s="9">
        <v>584793.26</v>
      </c>
      <c r="G15" s="9">
        <v>605393.26</v>
      </c>
      <c r="H15" s="9">
        <v>610000</v>
      </c>
    </row>
    <row r="16" spans="1:8" ht="38.25" x14ac:dyDescent="0.25">
      <c r="A16" s="12"/>
      <c r="B16" s="12">
        <v>67</v>
      </c>
      <c r="C16" s="15" t="s">
        <v>34</v>
      </c>
      <c r="D16" s="8">
        <v>882710.74</v>
      </c>
      <c r="E16" s="9">
        <v>1174059</v>
      </c>
      <c r="F16" s="9">
        <v>1164059</v>
      </c>
      <c r="G16" s="9">
        <v>1164059</v>
      </c>
      <c r="H16" s="9">
        <v>1164559</v>
      </c>
    </row>
    <row r="17" spans="1:8" ht="25.5" x14ac:dyDescent="0.25">
      <c r="A17" s="14">
        <v>7</v>
      </c>
      <c r="B17" s="14"/>
      <c r="C17" s="24" t="s">
        <v>8</v>
      </c>
      <c r="D17" s="71">
        <f>D18</f>
        <v>12848.8</v>
      </c>
      <c r="E17" s="71">
        <f>E18</f>
        <v>0</v>
      </c>
      <c r="F17" s="71">
        <f>F18</f>
        <v>0</v>
      </c>
      <c r="G17" s="71">
        <f>G18</f>
        <v>0</v>
      </c>
      <c r="H17" s="71">
        <f>H18</f>
        <v>0</v>
      </c>
    </row>
    <row r="18" spans="1:8" ht="38.25" x14ac:dyDescent="0.25">
      <c r="A18" s="15"/>
      <c r="B18" s="15">
        <v>72</v>
      </c>
      <c r="C18" s="25" t="s">
        <v>32</v>
      </c>
      <c r="D18" s="8">
        <v>12848.8</v>
      </c>
      <c r="E18" s="8">
        <v>0</v>
      </c>
      <c r="F18" s="8">
        <v>0</v>
      </c>
      <c r="G18" s="8">
        <v>0</v>
      </c>
      <c r="H18" s="8">
        <v>0</v>
      </c>
    </row>
    <row r="21" spans="1:8" ht="15.75" x14ac:dyDescent="0.25">
      <c r="A21" s="95" t="s">
        <v>45</v>
      </c>
      <c r="B21" s="115"/>
      <c r="C21" s="115"/>
      <c r="D21" s="115"/>
      <c r="E21" s="115"/>
      <c r="F21" s="115"/>
      <c r="G21" s="115"/>
      <c r="H21" s="115"/>
    </row>
    <row r="22" spans="1:8" ht="18" x14ac:dyDescent="0.25">
      <c r="A22" s="4"/>
      <c r="B22" s="4"/>
      <c r="C22" s="4"/>
      <c r="D22" s="4"/>
      <c r="E22" s="4"/>
      <c r="F22" s="4"/>
      <c r="G22" s="5"/>
      <c r="H22" s="88"/>
    </row>
    <row r="23" spans="1:8" ht="25.5" x14ac:dyDescent="0.25">
      <c r="A23" s="20" t="s">
        <v>5</v>
      </c>
      <c r="B23" s="19" t="s">
        <v>6</v>
      </c>
      <c r="C23" s="19" t="s">
        <v>9</v>
      </c>
      <c r="D23" s="19" t="s">
        <v>115</v>
      </c>
      <c r="E23" s="20" t="s">
        <v>112</v>
      </c>
      <c r="F23" s="92" t="s">
        <v>116</v>
      </c>
      <c r="G23" s="20" t="s">
        <v>72</v>
      </c>
      <c r="H23" s="20" t="s">
        <v>117</v>
      </c>
    </row>
    <row r="24" spans="1:8" x14ac:dyDescent="0.25">
      <c r="A24" s="39"/>
      <c r="B24" s="40"/>
      <c r="C24" s="38" t="s">
        <v>1</v>
      </c>
      <c r="D24" s="75">
        <f>D25+D31</f>
        <v>1703285.4400000002</v>
      </c>
      <c r="E24" s="75">
        <f>E25+E31</f>
        <v>2210138.7399999998</v>
      </c>
      <c r="F24" s="75">
        <f>F25+F31</f>
        <v>2195883.29</v>
      </c>
      <c r="G24" s="75">
        <f>G25+G31</f>
        <v>2114338.6199999996</v>
      </c>
      <c r="H24" s="75">
        <f>H25+H31</f>
        <v>2117945.36</v>
      </c>
    </row>
    <row r="25" spans="1:8" ht="15.75" customHeight="1" x14ac:dyDescent="0.25">
      <c r="A25" s="11">
        <v>3</v>
      </c>
      <c r="B25" s="11"/>
      <c r="C25" s="11" t="s">
        <v>10</v>
      </c>
      <c r="D25" s="71">
        <f>SUM(D26:D30)</f>
        <v>1674413.4500000002</v>
      </c>
      <c r="E25" s="71">
        <f>SUM(E26:E30)</f>
        <v>2163689.5699999998</v>
      </c>
      <c r="F25" s="71">
        <f>SUM(F26:F30)</f>
        <v>2157741.62</v>
      </c>
      <c r="G25" s="71">
        <f>SUM(G26:G30)</f>
        <v>2076197.0699999998</v>
      </c>
      <c r="H25" s="71">
        <f>SUM(H26:H30)</f>
        <v>2079803.81</v>
      </c>
    </row>
    <row r="26" spans="1:8" ht="15.75" customHeight="1" x14ac:dyDescent="0.25">
      <c r="A26" s="11"/>
      <c r="B26" s="15">
        <v>31</v>
      </c>
      <c r="C26" s="15" t="s">
        <v>11</v>
      </c>
      <c r="D26" s="8">
        <v>1112736.3400000001</v>
      </c>
      <c r="E26" s="9">
        <v>1330000</v>
      </c>
      <c r="F26" s="9">
        <v>1312015.48</v>
      </c>
      <c r="G26" s="9">
        <v>1260515.48</v>
      </c>
      <c r="H26" s="9">
        <v>1260622.22</v>
      </c>
    </row>
    <row r="27" spans="1:8" ht="15.75" customHeight="1" x14ac:dyDescent="0.25">
      <c r="A27" s="11"/>
      <c r="B27" s="15">
        <v>32</v>
      </c>
      <c r="C27" s="74" t="s">
        <v>27</v>
      </c>
      <c r="D27" s="8">
        <v>558010.99</v>
      </c>
      <c r="E27" s="9">
        <v>828539.57</v>
      </c>
      <c r="F27" s="9">
        <v>840576.14</v>
      </c>
      <c r="G27" s="9">
        <v>810531.59</v>
      </c>
      <c r="H27" s="9">
        <v>814031.59</v>
      </c>
    </row>
    <row r="28" spans="1:8" ht="15.75" customHeight="1" x14ac:dyDescent="0.25">
      <c r="A28" s="11"/>
      <c r="B28" s="15">
        <v>34</v>
      </c>
      <c r="C28" s="74" t="s">
        <v>77</v>
      </c>
      <c r="D28" s="8">
        <v>3666.12</v>
      </c>
      <c r="E28" s="9">
        <v>4150</v>
      </c>
      <c r="F28" s="9">
        <v>4150</v>
      </c>
      <c r="G28" s="9">
        <v>4150</v>
      </c>
      <c r="H28" s="9">
        <v>4150</v>
      </c>
    </row>
    <row r="29" spans="1:8" ht="27.75" customHeight="1" x14ac:dyDescent="0.25">
      <c r="A29" s="11"/>
      <c r="B29" s="15">
        <v>36</v>
      </c>
      <c r="C29" s="74" t="s">
        <v>97</v>
      </c>
      <c r="D29" s="8">
        <v>0</v>
      </c>
      <c r="E29" s="9">
        <v>0</v>
      </c>
      <c r="F29" s="9">
        <v>0</v>
      </c>
      <c r="G29" s="9">
        <v>0</v>
      </c>
      <c r="H29" s="9">
        <v>0</v>
      </c>
    </row>
    <row r="30" spans="1:8" x14ac:dyDescent="0.25">
      <c r="A30" s="12"/>
      <c r="B30" s="12">
        <v>38</v>
      </c>
      <c r="C30" s="12" t="s">
        <v>78</v>
      </c>
      <c r="D30" s="8">
        <v>0</v>
      </c>
      <c r="E30" s="9">
        <v>1000</v>
      </c>
      <c r="F30" s="9">
        <v>1000</v>
      </c>
      <c r="G30" s="9">
        <v>1000</v>
      </c>
      <c r="H30" s="9">
        <v>1000</v>
      </c>
    </row>
    <row r="31" spans="1:8" ht="25.5" x14ac:dyDescent="0.25">
      <c r="A31" s="14">
        <v>4</v>
      </c>
      <c r="B31" s="14"/>
      <c r="C31" s="24" t="s">
        <v>12</v>
      </c>
      <c r="D31" s="71">
        <f>SUM(D32:D34)</f>
        <v>28871.989999999998</v>
      </c>
      <c r="E31" s="71">
        <f>SUM(E32:E34)</f>
        <v>46449.17</v>
      </c>
      <c r="F31" s="71">
        <f>SUM(F32:F34)</f>
        <v>38141.67</v>
      </c>
      <c r="G31" s="71">
        <f>SUM(G32:G34)</f>
        <v>38141.550000000003</v>
      </c>
      <c r="H31" s="71">
        <f>SUM(H32:H34)</f>
        <v>38141.550000000003</v>
      </c>
    </row>
    <row r="32" spans="1:8" ht="38.25" x14ac:dyDescent="0.25">
      <c r="A32" s="15"/>
      <c r="B32" s="15">
        <v>41</v>
      </c>
      <c r="C32" s="25" t="s">
        <v>13</v>
      </c>
      <c r="D32" s="8">
        <v>1595.1</v>
      </c>
      <c r="E32" s="9">
        <v>2827.35</v>
      </c>
      <c r="F32" s="9">
        <v>2827.35</v>
      </c>
      <c r="G32" s="9">
        <v>2827.23</v>
      </c>
      <c r="H32" s="10">
        <v>2827.23</v>
      </c>
    </row>
    <row r="33" spans="1:8" ht="38.25" x14ac:dyDescent="0.25">
      <c r="A33" s="15"/>
      <c r="B33" s="15">
        <v>42</v>
      </c>
      <c r="C33" s="25" t="s">
        <v>35</v>
      </c>
      <c r="D33" s="8">
        <v>24192.14</v>
      </c>
      <c r="E33" s="9">
        <v>38061.82</v>
      </c>
      <c r="F33" s="9">
        <v>29754.32</v>
      </c>
      <c r="G33" s="9">
        <v>29754.32</v>
      </c>
      <c r="H33" s="10">
        <v>29754.32</v>
      </c>
    </row>
    <row r="34" spans="1:8" ht="29.25" customHeight="1" x14ac:dyDescent="0.25">
      <c r="A34" s="15"/>
      <c r="B34" s="15">
        <v>45</v>
      </c>
      <c r="C34" s="25" t="s">
        <v>98</v>
      </c>
      <c r="D34" s="8">
        <v>3084.75</v>
      </c>
      <c r="E34" s="9">
        <v>5560</v>
      </c>
      <c r="F34" s="9">
        <v>5560</v>
      </c>
      <c r="G34" s="9">
        <v>5560</v>
      </c>
      <c r="H34" s="10">
        <v>5560</v>
      </c>
    </row>
  </sheetData>
  <mergeCells count="5">
    <mergeCell ref="A21:H21"/>
    <mergeCell ref="A1:H1"/>
    <mergeCell ref="A3:H3"/>
    <mergeCell ref="A5:H5"/>
    <mergeCell ref="A7:H7"/>
  </mergeCells>
  <pageMargins left="0.7" right="0.7" top="0.75" bottom="0.75" header="0.3" footer="0.3"/>
  <pageSetup paperSize="9" scale="7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6"/>
  <sheetViews>
    <sheetView topLeftCell="A7" workbookViewId="0">
      <selection activeCell="D9" sqref="D9"/>
    </sheetView>
  </sheetViews>
  <sheetFormatPr defaultRowHeight="15" x14ac:dyDescent="0.25"/>
  <cols>
    <col min="1" max="6" width="25.28515625" customWidth="1"/>
  </cols>
  <sheetData>
    <row r="1" spans="1:6" ht="42" customHeight="1" x14ac:dyDescent="0.25">
      <c r="A1" s="95" t="s">
        <v>122</v>
      </c>
      <c r="B1" s="95"/>
      <c r="C1" s="95"/>
      <c r="D1" s="95"/>
      <c r="E1" s="95"/>
      <c r="F1" s="95"/>
    </row>
    <row r="2" spans="1:6" ht="18" customHeight="1" x14ac:dyDescent="0.25">
      <c r="A2" s="4"/>
      <c r="B2" s="4"/>
      <c r="C2" s="4"/>
      <c r="D2" s="4"/>
      <c r="E2" s="4"/>
      <c r="F2" s="4"/>
    </row>
    <row r="3" spans="1:6" ht="15.75" customHeight="1" x14ac:dyDescent="0.25">
      <c r="A3" s="95" t="s">
        <v>24</v>
      </c>
      <c r="B3" s="95"/>
      <c r="C3" s="95"/>
      <c r="D3" s="95"/>
      <c r="E3" s="95"/>
      <c r="F3" s="95"/>
    </row>
    <row r="4" spans="1:6" ht="18" x14ac:dyDescent="0.25">
      <c r="B4" s="4"/>
      <c r="C4" s="4"/>
      <c r="D4" s="4"/>
      <c r="E4" s="5"/>
      <c r="F4" s="5"/>
    </row>
    <row r="5" spans="1:6" ht="18" customHeight="1" x14ac:dyDescent="0.25">
      <c r="A5" s="95" t="s">
        <v>4</v>
      </c>
      <c r="B5" s="95"/>
      <c r="C5" s="95"/>
      <c r="D5" s="95"/>
      <c r="E5" s="95"/>
      <c r="F5" s="95"/>
    </row>
    <row r="6" spans="1:6" ht="18" x14ac:dyDescent="0.25">
      <c r="A6" s="4"/>
      <c r="B6" s="4"/>
      <c r="C6" s="4"/>
      <c r="D6" s="4"/>
      <c r="E6" s="5"/>
      <c r="F6" s="5"/>
    </row>
    <row r="7" spans="1:6" ht="15.75" customHeight="1" x14ac:dyDescent="0.25">
      <c r="A7" s="95" t="s">
        <v>46</v>
      </c>
      <c r="B7" s="95"/>
      <c r="C7" s="95"/>
      <c r="D7" s="95"/>
      <c r="E7" s="95"/>
      <c r="F7" s="95"/>
    </row>
    <row r="8" spans="1:6" ht="18" x14ac:dyDescent="0.25">
      <c r="A8" s="4"/>
      <c r="B8" s="4"/>
      <c r="C8" s="4"/>
      <c r="D8" s="89"/>
      <c r="E8" s="88"/>
      <c r="F8" s="90"/>
    </row>
    <row r="9" spans="1:6" ht="25.5" x14ac:dyDescent="0.25">
      <c r="A9" s="20" t="s">
        <v>48</v>
      </c>
      <c r="B9" s="19" t="s">
        <v>115</v>
      </c>
      <c r="C9" s="20" t="s">
        <v>112</v>
      </c>
      <c r="D9" s="92" t="s">
        <v>116</v>
      </c>
      <c r="E9" s="20" t="s">
        <v>72</v>
      </c>
      <c r="F9" s="20" t="s">
        <v>117</v>
      </c>
    </row>
    <row r="10" spans="1:6" x14ac:dyDescent="0.25">
      <c r="A10" s="41" t="s">
        <v>0</v>
      </c>
      <c r="B10" s="75">
        <f>B11+B13+B15+B17+B19</f>
        <v>1615914.57</v>
      </c>
      <c r="C10" s="75">
        <f>C11+C13+C15+C17+C19</f>
        <v>2210138.7400000002</v>
      </c>
      <c r="D10" s="75">
        <f>D11+D13+D15+D17+D19</f>
        <v>2195883.29</v>
      </c>
      <c r="E10" s="75">
        <f>E11+E13+E15+E17+E19</f>
        <v>2114338.2599999998</v>
      </c>
      <c r="F10" s="75">
        <f>F11+F13+F15+F17+F19</f>
        <v>2117945</v>
      </c>
    </row>
    <row r="11" spans="1:6" x14ac:dyDescent="0.25">
      <c r="A11" s="24" t="s">
        <v>52</v>
      </c>
      <c r="B11" s="78">
        <f>SUM(B12:B12)</f>
        <v>0</v>
      </c>
      <c r="C11" s="78">
        <f>SUM(C12:C12)</f>
        <v>16000</v>
      </c>
      <c r="D11" s="78">
        <f>SUM(D12:D12)</f>
        <v>6000</v>
      </c>
      <c r="E11" s="78">
        <f>SUM(E12:E12)</f>
        <v>6000</v>
      </c>
      <c r="F11" s="78">
        <f>SUM(F12:F12)</f>
        <v>6000</v>
      </c>
    </row>
    <row r="12" spans="1:6" x14ac:dyDescent="0.25">
      <c r="A12" s="79" t="s">
        <v>102</v>
      </c>
      <c r="B12" s="80">
        <v>0</v>
      </c>
      <c r="C12" s="80">
        <v>16000</v>
      </c>
      <c r="D12" s="81">
        <v>6000</v>
      </c>
      <c r="E12" s="81">
        <v>6000</v>
      </c>
      <c r="F12" s="81">
        <v>6000</v>
      </c>
    </row>
    <row r="13" spans="1:6" x14ac:dyDescent="0.25">
      <c r="A13" s="76" t="s">
        <v>54</v>
      </c>
      <c r="B13" s="72">
        <f>B14</f>
        <v>655893.88</v>
      </c>
      <c r="C13" s="72">
        <f>C14</f>
        <v>683203.26</v>
      </c>
      <c r="D13" s="72">
        <f>D14</f>
        <v>688947.81</v>
      </c>
      <c r="E13" s="72">
        <f>E14</f>
        <v>607403.26</v>
      </c>
      <c r="F13" s="72">
        <f>F14</f>
        <v>610510</v>
      </c>
    </row>
    <row r="14" spans="1:6" x14ac:dyDescent="0.25">
      <c r="A14" s="13" t="s">
        <v>99</v>
      </c>
      <c r="B14" s="8">
        <v>655893.88</v>
      </c>
      <c r="C14" s="9">
        <v>683203.26</v>
      </c>
      <c r="D14" s="9">
        <v>688947.81</v>
      </c>
      <c r="E14" s="9">
        <v>607403.26</v>
      </c>
      <c r="F14" s="9">
        <v>610510</v>
      </c>
    </row>
    <row r="15" spans="1:6" ht="25.5" x14ac:dyDescent="0.25">
      <c r="A15" s="11" t="s">
        <v>50</v>
      </c>
      <c r="B15" s="71">
        <f>B16</f>
        <v>869772.89</v>
      </c>
      <c r="C15" s="71">
        <f>C16</f>
        <v>1148500</v>
      </c>
      <c r="D15" s="71">
        <f>D16</f>
        <v>1148500</v>
      </c>
      <c r="E15" s="71">
        <f>E16</f>
        <v>1148500</v>
      </c>
      <c r="F15" s="71">
        <f>F16</f>
        <v>1149000</v>
      </c>
    </row>
    <row r="16" spans="1:6" ht="25.5" x14ac:dyDescent="0.25">
      <c r="A16" s="17" t="s">
        <v>51</v>
      </c>
      <c r="B16" s="8">
        <v>869772.89</v>
      </c>
      <c r="C16" s="9">
        <v>1148500</v>
      </c>
      <c r="D16" s="9">
        <v>1148500</v>
      </c>
      <c r="E16" s="9">
        <v>1148500</v>
      </c>
      <c r="F16" s="9">
        <v>1149000</v>
      </c>
    </row>
    <row r="17" spans="1:6" ht="25.5" x14ac:dyDescent="0.25">
      <c r="A17" s="77" t="s">
        <v>120</v>
      </c>
      <c r="B17" s="71">
        <f>B18</f>
        <v>77399</v>
      </c>
      <c r="C17" s="71">
        <f>C18</f>
        <v>362435.48</v>
      </c>
      <c r="D17" s="71">
        <f>D18</f>
        <v>352435.48</v>
      </c>
      <c r="E17" s="71">
        <f>E18</f>
        <v>352435</v>
      </c>
      <c r="F17" s="71">
        <f>F18</f>
        <v>352435</v>
      </c>
    </row>
    <row r="18" spans="1:6" ht="25.5" x14ac:dyDescent="0.25">
      <c r="A18" s="17" t="s">
        <v>126</v>
      </c>
      <c r="B18" s="8">
        <v>77399</v>
      </c>
      <c r="C18" s="9">
        <v>362435.48</v>
      </c>
      <c r="D18" s="9">
        <v>352435.48</v>
      </c>
      <c r="E18" s="9">
        <v>352435</v>
      </c>
      <c r="F18" s="9">
        <v>352435</v>
      </c>
    </row>
    <row r="19" spans="1:6" ht="25.5" x14ac:dyDescent="0.25">
      <c r="A19" s="41" t="s">
        <v>100</v>
      </c>
      <c r="B19" s="71">
        <f>B20</f>
        <v>12848.8</v>
      </c>
      <c r="C19" s="71">
        <f>C20</f>
        <v>0</v>
      </c>
      <c r="D19" s="71">
        <f>D20</f>
        <v>0</v>
      </c>
      <c r="E19" s="71">
        <f>E20</f>
        <v>0</v>
      </c>
      <c r="F19" s="71">
        <f>F20</f>
        <v>0</v>
      </c>
    </row>
    <row r="20" spans="1:6" ht="25.5" customHeight="1" x14ac:dyDescent="0.25">
      <c r="A20" s="17" t="s">
        <v>101</v>
      </c>
      <c r="B20" s="8">
        <v>12848.8</v>
      </c>
      <c r="C20" s="9">
        <v>0</v>
      </c>
      <c r="D20" s="9">
        <v>0</v>
      </c>
      <c r="E20" s="9">
        <v>0</v>
      </c>
      <c r="F20" s="10">
        <v>0</v>
      </c>
    </row>
    <row r="23" spans="1:6" ht="15.75" customHeight="1" x14ac:dyDescent="0.25">
      <c r="A23" s="95" t="s">
        <v>47</v>
      </c>
      <c r="B23" s="95"/>
      <c r="C23" s="95"/>
      <c r="D23" s="95"/>
      <c r="E23" s="95"/>
      <c r="F23" s="95"/>
    </row>
    <row r="24" spans="1:6" ht="18" x14ac:dyDescent="0.25">
      <c r="A24" s="4"/>
      <c r="B24" s="4"/>
      <c r="C24" s="4"/>
      <c r="D24" s="4"/>
      <c r="E24" s="5"/>
      <c r="F24" s="88"/>
    </row>
    <row r="25" spans="1:6" ht="25.5" x14ac:dyDescent="0.25">
      <c r="A25" s="20" t="s">
        <v>48</v>
      </c>
      <c r="B25" s="19" t="s">
        <v>115</v>
      </c>
      <c r="C25" s="20" t="s">
        <v>112</v>
      </c>
      <c r="D25" s="92" t="s">
        <v>116</v>
      </c>
      <c r="E25" s="20" t="s">
        <v>72</v>
      </c>
      <c r="F25" s="20" t="s">
        <v>117</v>
      </c>
    </row>
    <row r="26" spans="1:6" x14ac:dyDescent="0.25">
      <c r="A26" s="41" t="s">
        <v>1</v>
      </c>
      <c r="B26" s="75">
        <f>B27+B29+B31+B33+B35</f>
        <v>1703285.52</v>
      </c>
      <c r="C26" s="75">
        <f>C27+C29+C31+C33+C35</f>
        <v>2210138.7400000002</v>
      </c>
      <c r="D26" s="75">
        <f>D27+D29+D31+D33+D35</f>
        <v>2195882.81</v>
      </c>
      <c r="E26" s="75">
        <f>E27+E29+E31+E33+E35</f>
        <v>2114338.2599999998</v>
      </c>
      <c r="F26" s="75">
        <f>F27+F29+F31+F33+F35</f>
        <v>2117945</v>
      </c>
    </row>
    <row r="27" spans="1:6" ht="15.75" customHeight="1" x14ac:dyDescent="0.25">
      <c r="A27" s="24" t="s">
        <v>52</v>
      </c>
      <c r="B27" s="71">
        <f>B28</f>
        <v>0</v>
      </c>
      <c r="C27" s="71">
        <f>C28</f>
        <v>16000</v>
      </c>
      <c r="D27" s="71">
        <f>D28</f>
        <v>6000</v>
      </c>
      <c r="E27" s="71">
        <f>E28</f>
        <v>6000</v>
      </c>
      <c r="F27" s="71">
        <f>F28</f>
        <v>6000</v>
      </c>
    </row>
    <row r="28" spans="1:6" ht="38.25" customHeight="1" x14ac:dyDescent="0.25">
      <c r="A28" s="17" t="s">
        <v>108</v>
      </c>
      <c r="B28" s="8">
        <v>0</v>
      </c>
      <c r="C28" s="9">
        <v>16000</v>
      </c>
      <c r="D28" s="9">
        <v>6000</v>
      </c>
      <c r="E28" s="9">
        <v>6000</v>
      </c>
      <c r="F28" s="9">
        <v>6000</v>
      </c>
    </row>
    <row r="29" spans="1:6" x14ac:dyDescent="0.25">
      <c r="A29" s="24" t="s">
        <v>54</v>
      </c>
      <c r="B29" s="71">
        <f>B30</f>
        <v>633446.36</v>
      </c>
      <c r="C29" s="71">
        <f>C30</f>
        <v>683203.26</v>
      </c>
      <c r="D29" s="71">
        <f>D30</f>
        <v>688947.81</v>
      </c>
      <c r="E29" s="71">
        <f>E30</f>
        <v>607403.26</v>
      </c>
      <c r="F29" s="71">
        <f>F30</f>
        <v>610510</v>
      </c>
    </row>
    <row r="30" spans="1:6" x14ac:dyDescent="0.25">
      <c r="A30" s="13" t="s">
        <v>55</v>
      </c>
      <c r="B30" s="8">
        <v>633446.36</v>
      </c>
      <c r="C30" s="8">
        <v>683203.26</v>
      </c>
      <c r="D30" s="8">
        <v>688947.81</v>
      </c>
      <c r="E30" s="8">
        <v>607403.26</v>
      </c>
      <c r="F30" s="8">
        <v>610510</v>
      </c>
    </row>
    <row r="31" spans="1:6" s="82" customFormat="1" ht="29.25" customHeight="1" x14ac:dyDescent="0.25">
      <c r="A31" s="83" t="s">
        <v>50</v>
      </c>
      <c r="B31" s="71">
        <f>B32</f>
        <v>988986.16</v>
      </c>
      <c r="C31" s="71">
        <f>C32</f>
        <v>1148500</v>
      </c>
      <c r="D31" s="71">
        <f>D32</f>
        <v>1148500</v>
      </c>
      <c r="E31" s="71">
        <f>E32</f>
        <v>1148500</v>
      </c>
      <c r="F31" s="71">
        <f>F32</f>
        <v>1149000</v>
      </c>
    </row>
    <row r="32" spans="1:6" ht="25.5" x14ac:dyDescent="0.25">
      <c r="A32" s="17" t="s">
        <v>103</v>
      </c>
      <c r="B32" s="8">
        <v>988986.16</v>
      </c>
      <c r="C32" s="9">
        <v>1148500</v>
      </c>
      <c r="D32" s="9">
        <v>1148500</v>
      </c>
      <c r="E32" s="9">
        <v>1148500</v>
      </c>
      <c r="F32" s="10">
        <v>1149000</v>
      </c>
    </row>
    <row r="33" spans="1:6" x14ac:dyDescent="0.25">
      <c r="A33" s="83" t="s">
        <v>49</v>
      </c>
      <c r="B33" s="71">
        <f>B34</f>
        <v>79144</v>
      </c>
      <c r="C33" s="71">
        <f>C34</f>
        <v>362435.48</v>
      </c>
      <c r="D33" s="71">
        <f>D34</f>
        <v>352435</v>
      </c>
      <c r="E33" s="71">
        <f>E34</f>
        <v>352435</v>
      </c>
      <c r="F33" s="71">
        <f>F34</f>
        <v>352435</v>
      </c>
    </row>
    <row r="34" spans="1:6" ht="25.5" x14ac:dyDescent="0.25">
      <c r="A34" s="17" t="s">
        <v>125</v>
      </c>
      <c r="B34" s="8">
        <v>79144</v>
      </c>
      <c r="C34" s="9">
        <v>362435.48</v>
      </c>
      <c r="D34" s="9">
        <v>352435</v>
      </c>
      <c r="E34" s="9">
        <v>352435</v>
      </c>
      <c r="F34" s="10">
        <v>352435</v>
      </c>
    </row>
    <row r="35" spans="1:6" ht="27.75" customHeight="1" x14ac:dyDescent="0.25">
      <c r="A35" s="83" t="s">
        <v>104</v>
      </c>
      <c r="B35" s="71">
        <f>B36</f>
        <v>1709</v>
      </c>
      <c r="C35" s="71">
        <f>C36</f>
        <v>0</v>
      </c>
      <c r="D35" s="71">
        <f>D36</f>
        <v>0</v>
      </c>
      <c r="E35" s="71">
        <f>E36</f>
        <v>0</v>
      </c>
      <c r="F35" s="71">
        <f>F36</f>
        <v>0</v>
      </c>
    </row>
    <row r="36" spans="1:6" ht="43.5" customHeight="1" x14ac:dyDescent="0.25">
      <c r="A36" s="17" t="s">
        <v>105</v>
      </c>
      <c r="B36" s="8">
        <v>1709</v>
      </c>
      <c r="C36" s="9">
        <v>0</v>
      </c>
      <c r="D36" s="9">
        <v>0</v>
      </c>
      <c r="E36" s="9">
        <v>0</v>
      </c>
      <c r="F36" s="10">
        <v>0</v>
      </c>
    </row>
  </sheetData>
  <mergeCells count="5">
    <mergeCell ref="A1:F1"/>
    <mergeCell ref="A3:F3"/>
    <mergeCell ref="A5:F5"/>
    <mergeCell ref="A7:F7"/>
    <mergeCell ref="A23:F23"/>
  </mergeCells>
  <pageMargins left="0.7" right="0.7" top="0.75" bottom="0.75" header="0.3" footer="0.3"/>
  <pageSetup paperSize="9" scale="8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5"/>
  <sheetViews>
    <sheetView workbookViewId="0">
      <selection activeCell="N18" sqref="N18"/>
    </sheetView>
  </sheetViews>
  <sheetFormatPr defaultRowHeight="15" x14ac:dyDescent="0.25"/>
  <cols>
    <col min="1" max="1" width="37.7109375" customWidth="1"/>
    <col min="2" max="6" width="25.28515625" customWidth="1"/>
  </cols>
  <sheetData>
    <row r="1" spans="1:6" ht="42" customHeight="1" x14ac:dyDescent="0.25">
      <c r="A1" s="95" t="s">
        <v>122</v>
      </c>
      <c r="B1" s="95"/>
      <c r="C1" s="95"/>
      <c r="D1" s="95"/>
      <c r="E1" s="95"/>
      <c r="F1" s="95"/>
    </row>
    <row r="2" spans="1:6" ht="18" customHeight="1" x14ac:dyDescent="0.25">
      <c r="A2" s="4"/>
      <c r="B2" s="4"/>
      <c r="C2" s="4"/>
      <c r="D2" s="4"/>
      <c r="E2" s="4"/>
      <c r="F2" s="4"/>
    </row>
    <row r="3" spans="1:6" ht="15.75" x14ac:dyDescent="0.25">
      <c r="A3" s="95" t="s">
        <v>24</v>
      </c>
      <c r="B3" s="95"/>
      <c r="C3" s="95"/>
      <c r="D3" s="95"/>
      <c r="E3" s="96"/>
      <c r="F3" s="96"/>
    </row>
    <row r="4" spans="1:6" ht="18" x14ac:dyDescent="0.25">
      <c r="A4" s="4"/>
      <c r="B4" s="4"/>
      <c r="C4" s="4"/>
      <c r="D4" s="4"/>
      <c r="E4" s="5"/>
      <c r="F4" s="5"/>
    </row>
    <row r="5" spans="1:6" ht="18" customHeight="1" x14ac:dyDescent="0.25">
      <c r="A5" s="95" t="s">
        <v>4</v>
      </c>
      <c r="B5" s="97"/>
      <c r="C5" s="97"/>
      <c r="D5" s="97"/>
      <c r="E5" s="97"/>
      <c r="F5" s="97"/>
    </row>
    <row r="6" spans="1:6" ht="18" x14ac:dyDescent="0.25">
      <c r="A6" s="4"/>
      <c r="B6" s="4"/>
      <c r="C6" s="4"/>
      <c r="D6" s="4"/>
      <c r="E6" s="5"/>
      <c r="F6" s="5"/>
    </row>
    <row r="7" spans="1:6" ht="15.75" x14ac:dyDescent="0.25">
      <c r="A7" s="95" t="s">
        <v>14</v>
      </c>
      <c r="B7" s="115"/>
      <c r="C7" s="115"/>
      <c r="D7" s="115"/>
      <c r="E7" s="115"/>
      <c r="F7" s="115"/>
    </row>
    <row r="8" spans="1:6" ht="18" x14ac:dyDescent="0.25">
      <c r="A8" s="4"/>
      <c r="B8" s="4"/>
      <c r="C8" s="4"/>
      <c r="D8" s="4"/>
      <c r="E8" s="5"/>
      <c r="F8" s="5"/>
    </row>
    <row r="9" spans="1:6" ht="25.5" x14ac:dyDescent="0.25">
      <c r="A9" s="20" t="s">
        <v>48</v>
      </c>
      <c r="B9" s="19" t="s">
        <v>115</v>
      </c>
      <c r="C9" s="20" t="s">
        <v>112</v>
      </c>
      <c r="D9" s="20" t="s">
        <v>116</v>
      </c>
      <c r="E9" s="20" t="s">
        <v>72</v>
      </c>
      <c r="F9" s="20" t="s">
        <v>117</v>
      </c>
    </row>
    <row r="10" spans="1:6" ht="15.75" customHeight="1" x14ac:dyDescent="0.25">
      <c r="A10" s="11" t="s">
        <v>15</v>
      </c>
      <c r="B10" s="8"/>
      <c r="C10" s="9"/>
      <c r="D10" s="9"/>
      <c r="E10" s="9"/>
      <c r="F10" s="9"/>
    </row>
    <row r="11" spans="1:6" ht="15.75" customHeight="1" x14ac:dyDescent="0.25">
      <c r="A11" s="11" t="s">
        <v>16</v>
      </c>
      <c r="B11" s="8"/>
      <c r="C11" s="9"/>
      <c r="D11" s="9"/>
      <c r="E11" s="9"/>
      <c r="F11" s="9"/>
    </row>
    <row r="12" spans="1:6" ht="25.5" x14ac:dyDescent="0.25">
      <c r="A12" s="17" t="s">
        <v>17</v>
      </c>
      <c r="B12" s="8"/>
      <c r="C12" s="9"/>
      <c r="D12" s="9"/>
      <c r="E12" s="9"/>
      <c r="F12" s="9"/>
    </row>
    <row r="13" spans="1:6" x14ac:dyDescent="0.25">
      <c r="A13" s="16" t="s">
        <v>18</v>
      </c>
      <c r="B13" s="8"/>
      <c r="C13" s="9"/>
      <c r="D13" s="9"/>
      <c r="E13" s="9"/>
      <c r="F13" s="9"/>
    </row>
    <row r="14" spans="1:6" x14ac:dyDescent="0.25">
      <c r="A14" s="11" t="s">
        <v>19</v>
      </c>
      <c r="B14" s="8"/>
      <c r="C14" s="9"/>
      <c r="D14" s="9"/>
      <c r="E14" s="9"/>
      <c r="F14" s="10"/>
    </row>
    <row r="15" spans="1:6" ht="25.5" x14ac:dyDescent="0.25">
      <c r="A15" s="18" t="s">
        <v>20</v>
      </c>
      <c r="B15" s="8"/>
      <c r="C15" s="9"/>
      <c r="D15" s="9"/>
      <c r="E15" s="9"/>
      <c r="F15" s="10"/>
    </row>
  </sheetData>
  <mergeCells count="4">
    <mergeCell ref="A1:F1"/>
    <mergeCell ref="A3:F3"/>
    <mergeCell ref="A5:F5"/>
    <mergeCell ref="A7:F7"/>
  </mergeCells>
  <pageMargins left="0.7" right="0.7" top="0.75" bottom="0.75" header="0.3" footer="0.3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4"/>
  <sheetViews>
    <sheetView workbookViewId="0">
      <selection sqref="A1:H1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8" width="25.28515625" customWidth="1"/>
  </cols>
  <sheetData>
    <row r="1" spans="1:8" ht="42" customHeight="1" x14ac:dyDescent="0.25">
      <c r="A1" s="95" t="s">
        <v>122</v>
      </c>
      <c r="B1" s="95"/>
      <c r="C1" s="95"/>
      <c r="D1" s="95"/>
      <c r="E1" s="95"/>
      <c r="F1" s="95"/>
      <c r="G1" s="95"/>
      <c r="H1" s="95"/>
    </row>
    <row r="2" spans="1:8" ht="18" customHeight="1" x14ac:dyDescent="0.25">
      <c r="A2" s="4"/>
      <c r="B2" s="4"/>
      <c r="C2" s="4"/>
      <c r="D2" s="4"/>
      <c r="E2" s="4"/>
      <c r="F2" s="4"/>
      <c r="G2" s="4"/>
      <c r="H2" s="4"/>
    </row>
    <row r="3" spans="1:8" ht="15.75" customHeight="1" x14ac:dyDescent="0.25">
      <c r="A3" s="95" t="s">
        <v>24</v>
      </c>
      <c r="B3" s="95"/>
      <c r="C3" s="95"/>
      <c r="D3" s="95"/>
      <c r="E3" s="95"/>
      <c r="F3" s="95"/>
      <c r="G3" s="95"/>
      <c r="H3" s="95"/>
    </row>
    <row r="4" spans="1:8" ht="18" x14ac:dyDescent="0.25">
      <c r="A4" s="4"/>
      <c r="B4" s="4"/>
      <c r="C4" s="4"/>
      <c r="D4" s="4"/>
      <c r="E4" s="4"/>
      <c r="F4" s="4"/>
      <c r="G4" s="5"/>
      <c r="H4" s="5"/>
    </row>
    <row r="5" spans="1:8" ht="18" customHeight="1" x14ac:dyDescent="0.25">
      <c r="A5" s="95" t="s">
        <v>56</v>
      </c>
      <c r="B5" s="95"/>
      <c r="C5" s="95"/>
      <c r="D5" s="95"/>
      <c r="E5" s="95"/>
      <c r="F5" s="95"/>
      <c r="G5" s="95"/>
      <c r="H5" s="95"/>
    </row>
    <row r="6" spans="1:8" ht="18" x14ac:dyDescent="0.25">
      <c r="A6" s="4"/>
      <c r="B6" s="4"/>
      <c r="C6" s="4"/>
      <c r="D6" s="4"/>
      <c r="E6" s="4"/>
      <c r="F6" s="4"/>
      <c r="G6" s="5"/>
      <c r="H6" s="5"/>
    </row>
    <row r="7" spans="1:8" ht="25.5" x14ac:dyDescent="0.25">
      <c r="A7" s="20" t="s">
        <v>5</v>
      </c>
      <c r="B7" s="19" t="s">
        <v>6</v>
      </c>
      <c r="C7" s="19" t="s">
        <v>36</v>
      </c>
      <c r="D7" s="19" t="s">
        <v>115</v>
      </c>
      <c r="E7" s="20" t="s">
        <v>112</v>
      </c>
      <c r="F7" s="20" t="s">
        <v>116</v>
      </c>
      <c r="G7" s="20" t="s">
        <v>72</v>
      </c>
      <c r="H7" s="20" t="s">
        <v>117</v>
      </c>
    </row>
    <row r="8" spans="1:8" x14ac:dyDescent="0.25">
      <c r="A8" s="39"/>
      <c r="B8" s="40"/>
      <c r="C8" s="38" t="s">
        <v>58</v>
      </c>
      <c r="D8" s="40"/>
      <c r="E8" s="39"/>
      <c r="F8" s="39"/>
      <c r="G8" s="39"/>
      <c r="H8" s="39"/>
    </row>
    <row r="9" spans="1:8" ht="25.5" x14ac:dyDescent="0.25">
      <c r="A9" s="11">
        <v>8</v>
      </c>
      <c r="B9" s="11"/>
      <c r="C9" s="11" t="s">
        <v>21</v>
      </c>
      <c r="D9" s="8"/>
      <c r="E9" s="9"/>
      <c r="F9" s="9"/>
      <c r="G9" s="9"/>
      <c r="H9" s="9"/>
    </row>
    <row r="10" spans="1:8" x14ac:dyDescent="0.25">
      <c r="A10" s="11"/>
      <c r="B10" s="15">
        <v>84</v>
      </c>
      <c r="C10" s="15" t="s">
        <v>28</v>
      </c>
      <c r="D10" s="8"/>
      <c r="E10" s="9"/>
      <c r="F10" s="9"/>
      <c r="G10" s="9"/>
      <c r="H10" s="9"/>
    </row>
    <row r="11" spans="1:8" x14ac:dyDescent="0.25">
      <c r="A11" s="11"/>
      <c r="B11" s="15"/>
      <c r="C11" s="42"/>
      <c r="D11" s="8"/>
      <c r="E11" s="9"/>
      <c r="F11" s="9"/>
      <c r="G11" s="9"/>
      <c r="H11" s="9"/>
    </row>
    <row r="12" spans="1:8" x14ac:dyDescent="0.25">
      <c r="A12" s="11"/>
      <c r="B12" s="15"/>
      <c r="C12" s="38" t="s">
        <v>61</v>
      </c>
      <c r="D12" s="8"/>
      <c r="E12" s="9"/>
      <c r="F12" s="9"/>
      <c r="G12" s="9"/>
      <c r="H12" s="9"/>
    </row>
    <row r="13" spans="1:8" ht="25.5" x14ac:dyDescent="0.25">
      <c r="A13" s="14">
        <v>5</v>
      </c>
      <c r="B13" s="14"/>
      <c r="C13" s="24" t="s">
        <v>22</v>
      </c>
      <c r="D13" s="8"/>
      <c r="E13" s="9"/>
      <c r="F13" s="9"/>
      <c r="G13" s="9"/>
      <c r="H13" s="9"/>
    </row>
    <row r="14" spans="1:8" ht="25.5" x14ac:dyDescent="0.25">
      <c r="A14" s="15"/>
      <c r="B14" s="15">
        <v>54</v>
      </c>
      <c r="C14" s="25" t="s">
        <v>29</v>
      </c>
      <c r="D14" s="8"/>
      <c r="E14" s="9"/>
      <c r="F14" s="9"/>
      <c r="G14" s="9"/>
      <c r="H14" s="10"/>
    </row>
  </sheetData>
  <mergeCells count="3">
    <mergeCell ref="A1:H1"/>
    <mergeCell ref="A3:H3"/>
    <mergeCell ref="A5:H5"/>
  </mergeCells>
  <pageMargins left="0.7" right="0.7" top="0.75" bottom="0.75" header="0.3" footer="0.3"/>
  <pageSetup paperSize="9" scale="7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workbookViewId="0">
      <selection activeCell="O15" sqref="O15"/>
    </sheetView>
  </sheetViews>
  <sheetFormatPr defaultRowHeight="15" x14ac:dyDescent="0.25"/>
  <cols>
    <col min="1" max="6" width="25.28515625" customWidth="1"/>
  </cols>
  <sheetData>
    <row r="1" spans="1:6" ht="42" customHeight="1" x14ac:dyDescent="0.25">
      <c r="A1" s="95" t="s">
        <v>122</v>
      </c>
      <c r="B1" s="95"/>
      <c r="C1" s="95"/>
      <c r="D1" s="95"/>
      <c r="E1" s="95"/>
      <c r="F1" s="95"/>
    </row>
    <row r="2" spans="1:6" ht="18" customHeight="1" x14ac:dyDescent="0.25">
      <c r="A2" s="4"/>
      <c r="B2" s="4"/>
      <c r="C2" s="4"/>
      <c r="D2" s="4"/>
      <c r="E2" s="4"/>
      <c r="F2" s="4"/>
    </row>
    <row r="3" spans="1:6" ht="15.75" customHeight="1" x14ac:dyDescent="0.25">
      <c r="A3" s="95" t="s">
        <v>24</v>
      </c>
      <c r="B3" s="95"/>
      <c r="C3" s="95"/>
      <c r="D3" s="95"/>
      <c r="E3" s="95"/>
      <c r="F3" s="95"/>
    </row>
    <row r="4" spans="1:6" ht="18" x14ac:dyDescent="0.25">
      <c r="A4" s="4"/>
      <c r="B4" s="4"/>
      <c r="C4" s="4"/>
      <c r="D4" s="4"/>
      <c r="E4" s="5"/>
      <c r="F4" s="5"/>
    </row>
    <row r="5" spans="1:6" ht="18" customHeight="1" x14ac:dyDescent="0.25">
      <c r="A5" s="95" t="s">
        <v>57</v>
      </c>
      <c r="B5" s="95"/>
      <c r="C5" s="95"/>
      <c r="D5" s="95"/>
      <c r="E5" s="95"/>
      <c r="F5" s="95"/>
    </row>
    <row r="6" spans="1:6" ht="18" x14ac:dyDescent="0.25">
      <c r="A6" s="4"/>
      <c r="B6" s="4"/>
      <c r="C6" s="4"/>
      <c r="D6" s="4"/>
      <c r="E6" s="5"/>
      <c r="F6" s="5"/>
    </row>
    <row r="7" spans="1:6" ht="25.5" x14ac:dyDescent="0.25">
      <c r="A7" s="19" t="s">
        <v>48</v>
      </c>
      <c r="B7" s="19" t="s">
        <v>115</v>
      </c>
      <c r="C7" s="20" t="s">
        <v>112</v>
      </c>
      <c r="D7" s="20" t="s">
        <v>116</v>
      </c>
      <c r="E7" s="20" t="s">
        <v>72</v>
      </c>
      <c r="F7" s="20" t="s">
        <v>117</v>
      </c>
    </row>
    <row r="8" spans="1:6" x14ac:dyDescent="0.25">
      <c r="A8" s="11" t="s">
        <v>58</v>
      </c>
      <c r="B8" s="8"/>
      <c r="C8" s="9"/>
      <c r="D8" s="9"/>
      <c r="E8" s="9"/>
      <c r="F8" s="9"/>
    </row>
    <row r="9" spans="1:6" ht="25.5" x14ac:dyDescent="0.25">
      <c r="A9" s="11" t="s">
        <v>59</v>
      </c>
      <c r="B9" s="8"/>
      <c r="C9" s="9"/>
      <c r="D9" s="9"/>
      <c r="E9" s="9"/>
      <c r="F9" s="9"/>
    </row>
    <row r="10" spans="1:6" ht="25.5" x14ac:dyDescent="0.25">
      <c r="A10" s="17" t="s">
        <v>60</v>
      </c>
      <c r="B10" s="8"/>
      <c r="C10" s="9"/>
      <c r="D10" s="9"/>
      <c r="E10" s="9"/>
      <c r="F10" s="9"/>
    </row>
    <row r="11" spans="1:6" x14ac:dyDescent="0.25">
      <c r="A11" s="17"/>
      <c r="B11" s="8"/>
      <c r="C11" s="9"/>
      <c r="D11" s="9"/>
      <c r="E11" s="9"/>
      <c r="F11" s="9"/>
    </row>
    <row r="12" spans="1:6" x14ac:dyDescent="0.25">
      <c r="A12" s="11" t="s">
        <v>61</v>
      </c>
      <c r="B12" s="8"/>
      <c r="C12" s="9"/>
      <c r="D12" s="9"/>
      <c r="E12" s="9"/>
      <c r="F12" s="9"/>
    </row>
    <row r="13" spans="1:6" x14ac:dyDescent="0.25">
      <c r="A13" s="24" t="s">
        <v>52</v>
      </c>
      <c r="B13" s="8"/>
      <c r="C13" s="9"/>
      <c r="D13" s="9"/>
      <c r="E13" s="9"/>
      <c r="F13" s="9"/>
    </row>
    <row r="14" spans="1:6" x14ac:dyDescent="0.25">
      <c r="A14" s="13" t="s">
        <v>53</v>
      </c>
      <c r="B14" s="8"/>
      <c r="C14" s="9"/>
      <c r="D14" s="9"/>
      <c r="E14" s="9"/>
      <c r="F14" s="10"/>
    </row>
    <row r="15" spans="1:6" x14ac:dyDescent="0.25">
      <c r="A15" s="24" t="s">
        <v>54</v>
      </c>
      <c r="B15" s="8"/>
      <c r="C15" s="9"/>
      <c r="D15" s="9"/>
      <c r="E15" s="9"/>
      <c r="F15" s="10"/>
    </row>
    <row r="16" spans="1:6" x14ac:dyDescent="0.25">
      <c r="A16" s="13" t="s">
        <v>55</v>
      </c>
      <c r="B16" s="8"/>
      <c r="C16" s="9"/>
      <c r="D16" s="9"/>
      <c r="E16" s="9"/>
      <c r="F16" s="10"/>
    </row>
  </sheetData>
  <mergeCells count="3">
    <mergeCell ref="A1:F1"/>
    <mergeCell ref="A3:F3"/>
    <mergeCell ref="A5:F5"/>
  </mergeCells>
  <pageMargins left="0.7" right="0.7" top="0.75" bottom="0.75" header="0.3" footer="0.3"/>
  <pageSetup paperSize="9" scale="8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4"/>
  <sheetViews>
    <sheetView tabSelected="1" topLeftCell="A37" workbookViewId="0">
      <selection activeCell="D59" sqref="D59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8.7109375" customWidth="1"/>
    <col min="4" max="4" width="30" customWidth="1"/>
    <col min="5" max="9" width="25.28515625" customWidth="1"/>
  </cols>
  <sheetData>
    <row r="1" spans="1:10" ht="42" customHeight="1" x14ac:dyDescent="0.25">
      <c r="A1" s="140" t="s">
        <v>122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0" ht="18" x14ac:dyDescent="0.25">
      <c r="A2" s="4"/>
      <c r="B2" s="4"/>
      <c r="C2" s="4"/>
      <c r="D2" s="4"/>
      <c r="E2" s="4"/>
      <c r="F2" s="4"/>
      <c r="G2" s="4"/>
      <c r="H2" s="5"/>
      <c r="I2" s="5"/>
    </row>
    <row r="3" spans="1:10" ht="18" customHeight="1" x14ac:dyDescent="0.25">
      <c r="A3" s="95" t="s">
        <v>23</v>
      </c>
      <c r="B3" s="97"/>
      <c r="C3" s="97"/>
      <c r="D3" s="97"/>
      <c r="E3" s="97"/>
      <c r="F3" s="97"/>
      <c r="G3" s="97"/>
      <c r="H3" s="97"/>
      <c r="I3" s="97"/>
    </row>
    <row r="4" spans="1:10" ht="18" x14ac:dyDescent="0.25">
      <c r="A4" s="4"/>
      <c r="B4" s="4"/>
      <c r="C4" s="4"/>
      <c r="D4" s="4"/>
      <c r="E4" s="4"/>
      <c r="F4" s="4"/>
      <c r="G4" s="91"/>
      <c r="H4" s="88"/>
      <c r="I4" s="88"/>
    </row>
    <row r="5" spans="1:10" ht="25.5" x14ac:dyDescent="0.25">
      <c r="A5" s="141" t="s">
        <v>25</v>
      </c>
      <c r="B5" s="142"/>
      <c r="C5" s="143"/>
      <c r="D5" s="19" t="s">
        <v>26</v>
      </c>
      <c r="E5" s="19" t="s">
        <v>115</v>
      </c>
      <c r="F5" s="20" t="s">
        <v>112</v>
      </c>
      <c r="G5" s="20" t="s">
        <v>116</v>
      </c>
      <c r="H5" s="20" t="s">
        <v>72</v>
      </c>
      <c r="I5" s="20" t="s">
        <v>117</v>
      </c>
    </row>
    <row r="6" spans="1:10" ht="25.5" x14ac:dyDescent="0.25">
      <c r="A6" s="134" t="s">
        <v>106</v>
      </c>
      <c r="B6" s="135"/>
      <c r="C6" s="136"/>
      <c r="D6" s="27" t="s">
        <v>73</v>
      </c>
      <c r="E6" s="71">
        <f>E7+E23+E26+E29+E37+E41</f>
        <v>1703285.61</v>
      </c>
      <c r="F6" s="71">
        <f>F7+F23+F27+F29+F38+F41+F47</f>
        <v>2210138.29</v>
      </c>
      <c r="G6" s="71">
        <f>G7+G23+G27+G29+G38+G41</f>
        <v>2195883.29</v>
      </c>
      <c r="H6" s="71">
        <f>H7+H23+H27+H29+H38+H41</f>
        <v>2114337.8200000003</v>
      </c>
      <c r="I6" s="71">
        <f>I7+I23+I27+I29+I38+I41</f>
        <v>2117945.04</v>
      </c>
    </row>
    <row r="7" spans="1:10" x14ac:dyDescent="0.25">
      <c r="A7" s="134" t="s">
        <v>74</v>
      </c>
      <c r="B7" s="135"/>
      <c r="C7" s="136"/>
      <c r="D7" s="27" t="s">
        <v>75</v>
      </c>
      <c r="E7" s="71">
        <f>E8+E14+E19</f>
        <v>1649196.29</v>
      </c>
      <c r="F7" s="71">
        <f>F8+F14+F19</f>
        <v>2130279.7400000002</v>
      </c>
      <c r="G7" s="71">
        <f>G8+G14+G19</f>
        <v>2126524.29</v>
      </c>
      <c r="H7" s="71">
        <f>H8+H14+H19</f>
        <v>2044979.26</v>
      </c>
      <c r="I7" s="71">
        <f>I8+I14+I19</f>
        <v>2048586.48</v>
      </c>
    </row>
    <row r="8" spans="1:10" x14ac:dyDescent="0.25">
      <c r="A8" s="117" t="s">
        <v>76</v>
      </c>
      <c r="B8" s="122"/>
      <c r="C8" s="123"/>
      <c r="D8" s="37" t="s">
        <v>85</v>
      </c>
      <c r="E8" s="71">
        <f>E9</f>
        <v>627313.62</v>
      </c>
      <c r="F8" s="71">
        <f>F9</f>
        <v>667903.26</v>
      </c>
      <c r="G8" s="71">
        <f>G9</f>
        <v>674147.80999999994</v>
      </c>
      <c r="H8" s="71">
        <f>H9</f>
        <v>592603.26</v>
      </c>
      <c r="I8" s="71">
        <f>I9</f>
        <v>595710</v>
      </c>
    </row>
    <row r="9" spans="1:10" x14ac:dyDescent="0.25">
      <c r="A9" s="124">
        <v>3</v>
      </c>
      <c r="B9" s="125"/>
      <c r="C9" s="126"/>
      <c r="D9" s="26" t="s">
        <v>10</v>
      </c>
      <c r="E9" s="71">
        <f>SUM(E10:E13)</f>
        <v>627313.62</v>
      </c>
      <c r="F9" s="71">
        <f>SUM(F10:F13)</f>
        <v>667903.26</v>
      </c>
      <c r="G9" s="71">
        <f>SUM(G10:G13)</f>
        <v>674147.80999999994</v>
      </c>
      <c r="H9" s="71">
        <f>SUM(H10:H13)</f>
        <v>592603.26</v>
      </c>
      <c r="I9" s="71">
        <f>SUM(I10:I13)</f>
        <v>595710</v>
      </c>
    </row>
    <row r="10" spans="1:10" x14ac:dyDescent="0.25">
      <c r="A10" s="118">
        <v>31</v>
      </c>
      <c r="B10" s="127"/>
      <c r="C10" s="128"/>
      <c r="D10" s="26" t="s">
        <v>11</v>
      </c>
      <c r="E10" s="8">
        <v>385658.67</v>
      </c>
      <c r="F10" s="9">
        <v>449500</v>
      </c>
      <c r="G10" s="9">
        <v>441515.48</v>
      </c>
      <c r="H10" s="9">
        <v>390015.48</v>
      </c>
      <c r="I10" s="10">
        <v>390122.22</v>
      </c>
    </row>
    <row r="11" spans="1:10" x14ac:dyDescent="0.25">
      <c r="A11" s="118">
        <v>32</v>
      </c>
      <c r="B11" s="127"/>
      <c r="C11" s="128"/>
      <c r="D11" s="26" t="s">
        <v>27</v>
      </c>
      <c r="E11" s="8">
        <v>237988.83</v>
      </c>
      <c r="F11" s="9">
        <v>213253.26</v>
      </c>
      <c r="G11" s="9">
        <v>227482.33</v>
      </c>
      <c r="H11" s="9">
        <v>197437.78</v>
      </c>
      <c r="I11" s="10">
        <v>200437.78</v>
      </c>
    </row>
    <row r="12" spans="1:10" x14ac:dyDescent="0.25">
      <c r="A12" s="65">
        <v>34</v>
      </c>
      <c r="B12" s="66"/>
      <c r="C12" s="67"/>
      <c r="D12" s="64" t="s">
        <v>77</v>
      </c>
      <c r="E12" s="8">
        <v>3666.12</v>
      </c>
      <c r="F12" s="9">
        <v>4150</v>
      </c>
      <c r="G12" s="9">
        <v>4150</v>
      </c>
      <c r="H12" s="9">
        <v>4150</v>
      </c>
      <c r="I12" s="10">
        <v>4150</v>
      </c>
    </row>
    <row r="13" spans="1:10" x14ac:dyDescent="0.25">
      <c r="A13" s="65">
        <v>38</v>
      </c>
      <c r="B13" s="66"/>
      <c r="C13" s="67"/>
      <c r="D13" s="64" t="s">
        <v>78</v>
      </c>
      <c r="E13" s="8">
        <v>0</v>
      </c>
      <c r="F13" s="9">
        <v>1000</v>
      </c>
      <c r="G13" s="9">
        <v>1000</v>
      </c>
      <c r="H13" s="9">
        <v>1000</v>
      </c>
      <c r="I13" s="10">
        <v>1000</v>
      </c>
    </row>
    <row r="14" spans="1:10" ht="18" customHeight="1" x14ac:dyDescent="0.25">
      <c r="A14" s="137" t="s">
        <v>79</v>
      </c>
      <c r="B14" s="138"/>
      <c r="C14" s="139"/>
      <c r="D14" s="64" t="s">
        <v>124</v>
      </c>
      <c r="E14" s="71">
        <f>E15</f>
        <v>988985.33</v>
      </c>
      <c r="F14" s="71">
        <f>F15</f>
        <v>1148500</v>
      </c>
      <c r="G14" s="71">
        <f>G15</f>
        <v>1148500</v>
      </c>
      <c r="H14" s="71">
        <f>H15</f>
        <v>1148500</v>
      </c>
      <c r="I14" s="71">
        <f>I15</f>
        <v>1149000</v>
      </c>
    </row>
    <row r="15" spans="1:10" ht="17.25" customHeight="1" x14ac:dyDescent="0.25">
      <c r="A15" s="117">
        <v>3</v>
      </c>
      <c r="B15" s="113"/>
      <c r="C15" s="114"/>
      <c r="D15" s="64" t="s">
        <v>10</v>
      </c>
      <c r="E15" s="71">
        <f>SUM(E16:E17)</f>
        <v>988985.33</v>
      </c>
      <c r="F15" s="71">
        <f>SUM(F16:F17)</f>
        <v>1148500</v>
      </c>
      <c r="G15" s="71">
        <f>SUM(G16:G17)</f>
        <v>1148500</v>
      </c>
      <c r="H15" s="71">
        <f>SUM(H16:H17)</f>
        <v>1148500</v>
      </c>
      <c r="I15" s="71">
        <f>SUM(I16:I17)</f>
        <v>1149000</v>
      </c>
    </row>
    <row r="16" spans="1:10" ht="17.25" customHeight="1" x14ac:dyDescent="0.25">
      <c r="A16" s="69">
        <v>31</v>
      </c>
      <c r="B16" s="62"/>
      <c r="C16" s="63"/>
      <c r="D16" s="64" t="s">
        <v>11</v>
      </c>
      <c r="E16" s="8">
        <v>694180.33</v>
      </c>
      <c r="F16" s="9">
        <v>870500</v>
      </c>
      <c r="G16" s="9">
        <v>870500</v>
      </c>
      <c r="H16" s="9">
        <v>870500</v>
      </c>
      <c r="I16" s="10">
        <v>870500</v>
      </c>
    </row>
    <row r="17" spans="1:9" ht="15.75" customHeight="1" x14ac:dyDescent="0.25">
      <c r="A17" s="117">
        <v>32</v>
      </c>
      <c r="B17" s="113"/>
      <c r="C17" s="114"/>
      <c r="D17" s="64" t="s">
        <v>27</v>
      </c>
      <c r="E17" s="8">
        <v>294805</v>
      </c>
      <c r="F17" s="9">
        <v>278000</v>
      </c>
      <c r="G17" s="9">
        <v>278000</v>
      </c>
      <c r="H17" s="9">
        <v>278000</v>
      </c>
      <c r="I17" s="10">
        <v>278500</v>
      </c>
    </row>
    <row r="18" spans="1:9" ht="31.5" customHeight="1" x14ac:dyDescent="0.25">
      <c r="A18" s="117" t="s">
        <v>121</v>
      </c>
      <c r="B18" s="113"/>
      <c r="C18" s="114"/>
      <c r="D18" s="64" t="s">
        <v>119</v>
      </c>
      <c r="E18" s="71">
        <f>E19</f>
        <v>32897.339999999997</v>
      </c>
      <c r="F18" s="71">
        <f>F19</f>
        <v>313876.47999999998</v>
      </c>
      <c r="G18" s="71">
        <f>G19</f>
        <v>303876.47999999998</v>
      </c>
      <c r="H18" s="71">
        <f>H19</f>
        <v>303876</v>
      </c>
      <c r="I18" s="71">
        <f>I19</f>
        <v>303876.47999999998</v>
      </c>
    </row>
    <row r="19" spans="1:9" ht="15.75" customHeight="1" x14ac:dyDescent="0.25">
      <c r="A19" s="117">
        <v>3</v>
      </c>
      <c r="B19" s="113"/>
      <c r="C19" s="114"/>
      <c r="D19" s="64" t="s">
        <v>10</v>
      </c>
      <c r="E19" s="71">
        <f>E20</f>
        <v>32897.339999999997</v>
      </c>
      <c r="F19" s="71">
        <f>F20+F21</f>
        <v>313876.47999999998</v>
      </c>
      <c r="G19" s="71">
        <f>SUM(G20:G21)</f>
        <v>303876.47999999998</v>
      </c>
      <c r="H19" s="71">
        <f>SUM(H20:H21)</f>
        <v>303876</v>
      </c>
      <c r="I19" s="71">
        <f>SUM(I20:I21)</f>
        <v>303876.47999999998</v>
      </c>
    </row>
    <row r="20" spans="1:9" ht="15.75" customHeight="1" x14ac:dyDescent="0.25">
      <c r="A20" s="117">
        <v>31</v>
      </c>
      <c r="B20" s="113"/>
      <c r="C20" s="114"/>
      <c r="D20" s="64" t="s">
        <v>11</v>
      </c>
      <c r="E20" s="8">
        <v>32897.339999999997</v>
      </c>
      <c r="F20" s="9">
        <v>10000</v>
      </c>
      <c r="G20" s="9">
        <v>0</v>
      </c>
      <c r="H20" s="9">
        <v>0</v>
      </c>
      <c r="I20" s="10">
        <v>0</v>
      </c>
    </row>
    <row r="21" spans="1:9" ht="15.75" customHeight="1" x14ac:dyDescent="0.25">
      <c r="A21" s="69">
        <v>32</v>
      </c>
      <c r="B21" s="62"/>
      <c r="C21" s="63"/>
      <c r="D21" s="64" t="s">
        <v>27</v>
      </c>
      <c r="E21" s="8">
        <v>0</v>
      </c>
      <c r="F21" s="8">
        <v>303876.47999999998</v>
      </c>
      <c r="G21" s="8">
        <v>303876.47999999998</v>
      </c>
      <c r="H21" s="8">
        <v>303876</v>
      </c>
      <c r="I21" s="73">
        <v>303876.47999999998</v>
      </c>
    </row>
    <row r="22" spans="1:9" ht="15.75" customHeight="1" x14ac:dyDescent="0.25">
      <c r="A22" s="134" t="s">
        <v>83</v>
      </c>
      <c r="B22" s="144"/>
      <c r="C22" s="145"/>
      <c r="D22" s="68" t="s">
        <v>84</v>
      </c>
      <c r="E22" s="71">
        <f t="shared" ref="E22:I24" si="0">E23</f>
        <v>25217.33</v>
      </c>
      <c r="F22" s="71">
        <f t="shared" si="0"/>
        <v>25217</v>
      </c>
      <c r="G22" s="71">
        <f t="shared" si="0"/>
        <v>25217.33</v>
      </c>
      <c r="H22" s="71">
        <f t="shared" si="0"/>
        <v>25217.33</v>
      </c>
      <c r="I22" s="71">
        <f t="shared" si="0"/>
        <v>25217.33</v>
      </c>
    </row>
    <row r="23" spans="1:9" ht="37.5" customHeight="1" x14ac:dyDescent="0.25">
      <c r="A23" s="117" t="s">
        <v>121</v>
      </c>
      <c r="B23" s="113"/>
      <c r="C23" s="114"/>
      <c r="D23" s="64" t="s">
        <v>119</v>
      </c>
      <c r="E23" s="71">
        <f t="shared" si="0"/>
        <v>25217.33</v>
      </c>
      <c r="F23" s="71">
        <f t="shared" si="0"/>
        <v>25217</v>
      </c>
      <c r="G23" s="71">
        <f t="shared" si="0"/>
        <v>25217.33</v>
      </c>
      <c r="H23" s="71">
        <f t="shared" si="0"/>
        <v>25217.33</v>
      </c>
      <c r="I23" s="71">
        <f t="shared" si="0"/>
        <v>25217.33</v>
      </c>
    </row>
    <row r="24" spans="1:9" ht="15.75" customHeight="1" x14ac:dyDescent="0.25">
      <c r="A24" s="117">
        <v>3</v>
      </c>
      <c r="B24" s="113"/>
      <c r="C24" s="114"/>
      <c r="D24" s="64" t="s">
        <v>10</v>
      </c>
      <c r="E24" s="71">
        <f t="shared" si="0"/>
        <v>25217.33</v>
      </c>
      <c r="F24" s="71">
        <f t="shared" si="0"/>
        <v>25217</v>
      </c>
      <c r="G24" s="71">
        <f t="shared" si="0"/>
        <v>25217.33</v>
      </c>
      <c r="H24" s="71">
        <f t="shared" si="0"/>
        <v>25217.33</v>
      </c>
      <c r="I24" s="71">
        <f t="shared" si="0"/>
        <v>25217.33</v>
      </c>
    </row>
    <row r="25" spans="1:9" ht="15.75" customHeight="1" x14ac:dyDescent="0.25">
      <c r="A25" s="117">
        <v>32</v>
      </c>
      <c r="B25" s="113"/>
      <c r="C25" s="114"/>
      <c r="D25" s="64" t="s">
        <v>27</v>
      </c>
      <c r="E25" s="8">
        <v>25217.33</v>
      </c>
      <c r="F25" s="9">
        <v>25217</v>
      </c>
      <c r="G25" s="9">
        <v>25217.33</v>
      </c>
      <c r="H25" s="9">
        <v>25217.33</v>
      </c>
      <c r="I25" s="10">
        <v>25217.33</v>
      </c>
    </row>
    <row r="26" spans="1:9" ht="15.75" customHeight="1" x14ac:dyDescent="0.25">
      <c r="A26" s="117" t="s">
        <v>93</v>
      </c>
      <c r="B26" s="113"/>
      <c r="C26" s="114"/>
      <c r="D26" s="64" t="s">
        <v>90</v>
      </c>
      <c r="E26" s="71">
        <f>E27</f>
        <v>0</v>
      </c>
      <c r="F26" s="71">
        <f>F27</f>
        <v>8192.5</v>
      </c>
      <c r="G26" s="71">
        <f>G27</f>
        <v>6000</v>
      </c>
      <c r="H26" s="71">
        <f>H27</f>
        <v>6000</v>
      </c>
      <c r="I26" s="71">
        <f>I27</f>
        <v>6000</v>
      </c>
    </row>
    <row r="27" spans="1:9" ht="15.75" customHeight="1" x14ac:dyDescent="0.25">
      <c r="A27" s="117">
        <v>3</v>
      </c>
      <c r="B27" s="113"/>
      <c r="C27" s="114"/>
      <c r="D27" s="64" t="s">
        <v>10</v>
      </c>
      <c r="E27" s="8">
        <v>0</v>
      </c>
      <c r="F27" s="8">
        <v>8192.5</v>
      </c>
      <c r="G27" s="9">
        <v>6000</v>
      </c>
      <c r="H27" s="9">
        <v>6000</v>
      </c>
      <c r="I27" s="10">
        <v>6000</v>
      </c>
    </row>
    <row r="28" spans="1:9" ht="27.75" customHeight="1" x14ac:dyDescent="0.25">
      <c r="A28" s="134" t="s">
        <v>81</v>
      </c>
      <c r="B28" s="135"/>
      <c r="C28" s="136"/>
      <c r="D28" s="27" t="s">
        <v>82</v>
      </c>
      <c r="E28" s="71">
        <f t="shared" ref="E28:I29" si="1">E29</f>
        <v>6133.74</v>
      </c>
      <c r="F28" s="71">
        <f t="shared" si="1"/>
        <v>15300</v>
      </c>
      <c r="G28" s="71">
        <f t="shared" si="1"/>
        <v>14800</v>
      </c>
      <c r="H28" s="71">
        <f t="shared" si="1"/>
        <v>14800</v>
      </c>
      <c r="I28" s="71">
        <f t="shared" si="1"/>
        <v>14800</v>
      </c>
    </row>
    <row r="29" spans="1:9" ht="15" customHeight="1" x14ac:dyDescent="0.25">
      <c r="A29" s="117" t="s">
        <v>76</v>
      </c>
      <c r="B29" s="122"/>
      <c r="C29" s="123"/>
      <c r="D29" s="37" t="s">
        <v>85</v>
      </c>
      <c r="E29" s="71">
        <f t="shared" si="1"/>
        <v>6133.74</v>
      </c>
      <c r="F29" s="71">
        <f t="shared" si="1"/>
        <v>15300</v>
      </c>
      <c r="G29" s="71">
        <f t="shared" si="1"/>
        <v>14800</v>
      </c>
      <c r="H29" s="71">
        <f t="shared" si="1"/>
        <v>14800</v>
      </c>
      <c r="I29" s="71">
        <f t="shared" si="1"/>
        <v>14800</v>
      </c>
    </row>
    <row r="30" spans="1:9" ht="25.5" x14ac:dyDescent="0.25">
      <c r="A30" s="124">
        <v>4</v>
      </c>
      <c r="B30" s="125"/>
      <c r="C30" s="126"/>
      <c r="D30" s="26" t="s">
        <v>12</v>
      </c>
      <c r="E30" s="71">
        <f>SUM(E31:E33)</f>
        <v>6133.74</v>
      </c>
      <c r="F30" s="71">
        <f>SUM(F31:F33)</f>
        <v>15300</v>
      </c>
      <c r="G30" s="71">
        <f>SUM(G31:G33)</f>
        <v>14800</v>
      </c>
      <c r="H30" s="71">
        <f>SUM(H31:H33)</f>
        <v>14800</v>
      </c>
      <c r="I30" s="71">
        <f>SUM(I31:I33)</f>
        <v>14800</v>
      </c>
    </row>
    <row r="31" spans="1:9" ht="25.5" x14ac:dyDescent="0.25">
      <c r="A31" s="118">
        <v>41</v>
      </c>
      <c r="B31" s="127"/>
      <c r="C31" s="128"/>
      <c r="D31" s="26" t="s">
        <v>13</v>
      </c>
      <c r="E31" s="8">
        <v>267.87</v>
      </c>
      <c r="F31" s="9">
        <v>1500</v>
      </c>
      <c r="G31" s="9">
        <v>1500</v>
      </c>
      <c r="H31" s="9">
        <v>1500</v>
      </c>
      <c r="I31" s="10">
        <v>1500</v>
      </c>
    </row>
    <row r="32" spans="1:9" ht="25.5" x14ac:dyDescent="0.25">
      <c r="A32" s="118">
        <v>42</v>
      </c>
      <c r="B32" s="119"/>
      <c r="C32" s="120"/>
      <c r="D32" s="64" t="s">
        <v>35</v>
      </c>
      <c r="E32" s="8">
        <v>5865.87</v>
      </c>
      <c r="F32" s="9">
        <v>11500</v>
      </c>
      <c r="G32" s="9">
        <v>11000</v>
      </c>
      <c r="H32" s="9">
        <v>11000</v>
      </c>
      <c r="I32" s="10">
        <v>11000</v>
      </c>
    </row>
    <row r="33" spans="1:9" ht="25.5" x14ac:dyDescent="0.25">
      <c r="A33" s="118">
        <v>45</v>
      </c>
      <c r="B33" s="119"/>
      <c r="C33" s="120"/>
      <c r="D33" s="64" t="s">
        <v>86</v>
      </c>
      <c r="E33" s="8">
        <v>0</v>
      </c>
      <c r="F33" s="9">
        <v>2300</v>
      </c>
      <c r="G33" s="9">
        <v>2300</v>
      </c>
      <c r="H33" s="9">
        <v>2300</v>
      </c>
      <c r="I33" s="10">
        <v>2300</v>
      </c>
    </row>
    <row r="34" spans="1:9" ht="15" customHeight="1" x14ac:dyDescent="0.25">
      <c r="A34" s="117" t="s">
        <v>79</v>
      </c>
      <c r="B34" s="122"/>
      <c r="C34" s="123"/>
      <c r="D34" s="37" t="s">
        <v>80</v>
      </c>
      <c r="E34" s="8">
        <v>0</v>
      </c>
      <c r="F34" s="9">
        <v>0</v>
      </c>
      <c r="G34" s="9">
        <v>0</v>
      </c>
      <c r="H34" s="9">
        <v>0</v>
      </c>
      <c r="I34" s="10">
        <v>0</v>
      </c>
    </row>
    <row r="35" spans="1:9" ht="25.5" x14ac:dyDescent="0.25">
      <c r="A35" s="124">
        <v>4</v>
      </c>
      <c r="B35" s="125"/>
      <c r="C35" s="126"/>
      <c r="D35" s="26" t="s">
        <v>12</v>
      </c>
      <c r="E35" s="8">
        <v>0</v>
      </c>
      <c r="F35" s="9">
        <v>0</v>
      </c>
      <c r="G35" s="9">
        <v>0</v>
      </c>
      <c r="H35" s="9">
        <v>0</v>
      </c>
      <c r="I35" s="10">
        <v>0</v>
      </c>
    </row>
    <row r="36" spans="1:9" ht="25.5" x14ac:dyDescent="0.25">
      <c r="A36" s="118">
        <v>42</v>
      </c>
      <c r="B36" s="127"/>
      <c r="C36" s="128"/>
      <c r="D36" s="26" t="s">
        <v>35</v>
      </c>
      <c r="E36" s="8">
        <v>0</v>
      </c>
      <c r="F36" s="9">
        <v>0</v>
      </c>
      <c r="G36" s="9">
        <v>0</v>
      </c>
      <c r="H36" s="9">
        <v>0</v>
      </c>
      <c r="I36" s="10">
        <v>0</v>
      </c>
    </row>
    <row r="37" spans="1:9" x14ac:dyDescent="0.25">
      <c r="A37" s="117" t="s">
        <v>87</v>
      </c>
      <c r="B37" s="122"/>
      <c r="C37" s="123"/>
      <c r="D37" s="70" t="s">
        <v>88</v>
      </c>
      <c r="E37" s="71">
        <f>E39</f>
        <v>1709</v>
      </c>
      <c r="F37" s="72">
        <f>F38</f>
        <v>0</v>
      </c>
      <c r="G37" s="72">
        <f>G38</f>
        <v>0</v>
      </c>
      <c r="H37" s="72">
        <f>H38</f>
        <v>0</v>
      </c>
      <c r="I37" s="72">
        <f>I38</f>
        <v>0</v>
      </c>
    </row>
    <row r="38" spans="1:9" ht="26.25" customHeight="1" x14ac:dyDescent="0.25">
      <c r="A38" s="124">
        <v>4</v>
      </c>
      <c r="B38" s="125"/>
      <c r="C38" s="126"/>
      <c r="D38" s="64" t="s">
        <v>12</v>
      </c>
      <c r="E38" s="8">
        <v>0</v>
      </c>
      <c r="F38" s="72">
        <f>SUM(F39:F40)</f>
        <v>0</v>
      </c>
      <c r="G38" s="72">
        <f>SUM(G39:G40)</f>
        <v>0</v>
      </c>
      <c r="H38" s="72">
        <f>SUM(H39:H40)</f>
        <v>0</v>
      </c>
      <c r="I38" s="72">
        <f>SUM(I39:I40)</f>
        <v>0</v>
      </c>
    </row>
    <row r="39" spans="1:9" ht="25.5" x14ac:dyDescent="0.25">
      <c r="A39" s="118">
        <v>42</v>
      </c>
      <c r="B39" s="127"/>
      <c r="C39" s="128"/>
      <c r="D39" s="64" t="s">
        <v>35</v>
      </c>
      <c r="E39" s="8">
        <v>1709</v>
      </c>
      <c r="F39" s="9">
        <v>0</v>
      </c>
      <c r="G39" s="9">
        <v>0</v>
      </c>
      <c r="H39" s="9">
        <v>0</v>
      </c>
      <c r="I39" s="10">
        <v>0</v>
      </c>
    </row>
    <row r="40" spans="1:9" ht="25.5" x14ac:dyDescent="0.25">
      <c r="A40" s="118">
        <v>45</v>
      </c>
      <c r="B40" s="119"/>
      <c r="C40" s="120"/>
      <c r="D40" s="64" t="s">
        <v>86</v>
      </c>
      <c r="E40" s="8">
        <v>0</v>
      </c>
      <c r="F40" s="9">
        <v>0</v>
      </c>
      <c r="G40" s="9"/>
      <c r="H40" s="9">
        <v>0</v>
      </c>
      <c r="I40" s="10">
        <v>0</v>
      </c>
    </row>
    <row r="41" spans="1:9" ht="41.25" customHeight="1" x14ac:dyDescent="0.25">
      <c r="A41" s="129" t="s">
        <v>107</v>
      </c>
      <c r="B41" s="130"/>
      <c r="C41" s="131"/>
      <c r="D41" s="68" t="s">
        <v>89</v>
      </c>
      <c r="E41" s="71">
        <f t="shared" ref="E41:I42" si="2">E42</f>
        <v>21029.25</v>
      </c>
      <c r="F41" s="71">
        <f t="shared" si="2"/>
        <v>23341.55</v>
      </c>
      <c r="G41" s="71">
        <f t="shared" si="2"/>
        <v>23341.67</v>
      </c>
      <c r="H41" s="71">
        <f t="shared" si="2"/>
        <v>23341.23</v>
      </c>
      <c r="I41" s="71">
        <f t="shared" si="2"/>
        <v>23341.23</v>
      </c>
    </row>
    <row r="42" spans="1:9" ht="27.75" customHeight="1" x14ac:dyDescent="0.25">
      <c r="A42" s="121" t="s">
        <v>121</v>
      </c>
      <c r="B42" s="132"/>
      <c r="C42" s="133"/>
      <c r="D42" s="64" t="s">
        <v>119</v>
      </c>
      <c r="E42" s="71">
        <f t="shared" si="2"/>
        <v>21029.25</v>
      </c>
      <c r="F42" s="71">
        <f t="shared" si="2"/>
        <v>23341.55</v>
      </c>
      <c r="G42" s="71">
        <f t="shared" si="2"/>
        <v>23341.67</v>
      </c>
      <c r="H42" s="71">
        <f t="shared" si="2"/>
        <v>23341.23</v>
      </c>
      <c r="I42" s="71">
        <f t="shared" si="2"/>
        <v>23341.23</v>
      </c>
    </row>
    <row r="43" spans="1:9" ht="25.5" x14ac:dyDescent="0.25">
      <c r="A43" s="121">
        <v>4</v>
      </c>
      <c r="B43" s="119"/>
      <c r="C43" s="120"/>
      <c r="D43" s="64" t="s">
        <v>12</v>
      </c>
      <c r="E43" s="71">
        <f>SUM(E44:E46)</f>
        <v>21029.25</v>
      </c>
      <c r="F43" s="71">
        <f>SUM(F44:F46)</f>
        <v>23341.55</v>
      </c>
      <c r="G43" s="71">
        <f>SUM(G44:G46)</f>
        <v>23341.67</v>
      </c>
      <c r="H43" s="71">
        <f>SUM(H44:H46)</f>
        <v>23341.23</v>
      </c>
      <c r="I43" s="71">
        <f>SUM(I44:I46)</f>
        <v>23341.23</v>
      </c>
    </row>
    <row r="44" spans="1:9" ht="25.5" x14ac:dyDescent="0.25">
      <c r="A44" s="121">
        <v>41</v>
      </c>
      <c r="B44" s="119"/>
      <c r="C44" s="120"/>
      <c r="D44" s="64" t="s">
        <v>35</v>
      </c>
      <c r="E44" s="8">
        <v>1327.23</v>
      </c>
      <c r="F44" s="9">
        <v>1327.23</v>
      </c>
      <c r="G44" s="9">
        <v>1327.35</v>
      </c>
      <c r="H44" s="9">
        <v>1327.23</v>
      </c>
      <c r="I44" s="10">
        <v>1327.23</v>
      </c>
    </row>
    <row r="45" spans="1:9" ht="25.5" x14ac:dyDescent="0.25">
      <c r="A45" s="121">
        <v>42</v>
      </c>
      <c r="B45" s="119"/>
      <c r="C45" s="120"/>
      <c r="D45" s="64" t="s">
        <v>35</v>
      </c>
      <c r="E45" s="8">
        <v>16617.27</v>
      </c>
      <c r="F45" s="9">
        <v>18754.32</v>
      </c>
      <c r="G45" s="9">
        <v>18754.32</v>
      </c>
      <c r="H45" s="9">
        <v>18754</v>
      </c>
      <c r="I45" s="10">
        <v>18754</v>
      </c>
    </row>
    <row r="46" spans="1:9" ht="25.5" x14ac:dyDescent="0.25">
      <c r="A46" s="118">
        <v>45</v>
      </c>
      <c r="B46" s="119"/>
      <c r="C46" s="120"/>
      <c r="D46" s="64" t="s">
        <v>86</v>
      </c>
      <c r="E46" s="8">
        <v>3084.75</v>
      </c>
      <c r="F46" s="9">
        <v>3260</v>
      </c>
      <c r="G46" s="9">
        <v>3260</v>
      </c>
      <c r="H46" s="9">
        <v>3260</v>
      </c>
      <c r="I46" s="10">
        <v>3260</v>
      </c>
    </row>
    <row r="47" spans="1:9" x14ac:dyDescent="0.25">
      <c r="A47" s="117" t="s">
        <v>93</v>
      </c>
      <c r="B47" s="122"/>
      <c r="C47" s="123"/>
      <c r="D47" s="87" t="s">
        <v>90</v>
      </c>
      <c r="E47" s="71">
        <f>E49</f>
        <v>0</v>
      </c>
      <c r="F47" s="72">
        <f>F48</f>
        <v>7807.5</v>
      </c>
      <c r="G47" s="72">
        <f>G48</f>
        <v>0</v>
      </c>
      <c r="H47" s="72">
        <f>H48</f>
        <v>0</v>
      </c>
      <c r="I47" s="72">
        <f>I48</f>
        <v>0</v>
      </c>
    </row>
    <row r="48" spans="1:9" ht="25.5" x14ac:dyDescent="0.25">
      <c r="A48" s="124">
        <v>4</v>
      </c>
      <c r="B48" s="125"/>
      <c r="C48" s="126"/>
      <c r="D48" s="87" t="s">
        <v>12</v>
      </c>
      <c r="E48" s="8">
        <v>0</v>
      </c>
      <c r="F48" s="72">
        <f>SUM(F49:F50)</f>
        <v>7807.5</v>
      </c>
      <c r="G48" s="72">
        <f>SUM(G49:G50)</f>
        <v>0</v>
      </c>
      <c r="H48" s="72">
        <f>SUM(H49:H50)</f>
        <v>0</v>
      </c>
      <c r="I48" s="72">
        <f>SUM(I49:I50)</f>
        <v>0</v>
      </c>
    </row>
    <row r="49" spans="1:9" ht="25.5" x14ac:dyDescent="0.25">
      <c r="A49" s="118">
        <v>42</v>
      </c>
      <c r="B49" s="127"/>
      <c r="C49" s="128"/>
      <c r="D49" s="87" t="s">
        <v>35</v>
      </c>
      <c r="E49" s="8">
        <v>0</v>
      </c>
      <c r="F49" s="9">
        <v>7807.5</v>
      </c>
      <c r="G49" s="9">
        <v>0</v>
      </c>
      <c r="H49" s="9">
        <v>0</v>
      </c>
      <c r="I49" s="10">
        <v>0</v>
      </c>
    </row>
    <row r="50" spans="1:9" ht="25.5" x14ac:dyDescent="0.25">
      <c r="A50" s="118">
        <v>45</v>
      </c>
      <c r="B50" s="119"/>
      <c r="C50" s="120"/>
      <c r="D50" s="87" t="s">
        <v>86</v>
      </c>
      <c r="E50" s="8">
        <v>0</v>
      </c>
      <c r="F50" s="9">
        <v>0</v>
      </c>
      <c r="G50" s="9">
        <v>0</v>
      </c>
      <c r="H50" s="9">
        <v>0</v>
      </c>
      <c r="I50" s="10">
        <v>0</v>
      </c>
    </row>
    <row r="52" spans="1:9" x14ac:dyDescent="0.25">
      <c r="A52" s="85" t="s">
        <v>91</v>
      </c>
      <c r="B52" s="116" t="s">
        <v>127</v>
      </c>
      <c r="C52" s="116"/>
      <c r="D52" s="116"/>
      <c r="H52" t="s">
        <v>118</v>
      </c>
    </row>
    <row r="53" spans="1:9" x14ac:dyDescent="0.25">
      <c r="A53" s="84" t="s">
        <v>92</v>
      </c>
      <c r="B53" s="116" t="s">
        <v>128</v>
      </c>
      <c r="C53" s="116"/>
      <c r="D53" s="116"/>
      <c r="H53" s="86" t="s">
        <v>109</v>
      </c>
    </row>
    <row r="54" spans="1:9" x14ac:dyDescent="0.25">
      <c r="H54" s="86" t="s">
        <v>110</v>
      </c>
    </row>
  </sheetData>
  <mergeCells count="46">
    <mergeCell ref="A1:J1"/>
    <mergeCell ref="A47:C47"/>
    <mergeCell ref="A48:C48"/>
    <mergeCell ref="A49:C49"/>
    <mergeCell ref="A50:C50"/>
    <mergeCell ref="A3:I3"/>
    <mergeCell ref="A5:C5"/>
    <mergeCell ref="A24:C24"/>
    <mergeCell ref="A25:C25"/>
    <mergeCell ref="A20:C20"/>
    <mergeCell ref="A22:C22"/>
    <mergeCell ref="A23:C23"/>
    <mergeCell ref="A6:C6"/>
    <mergeCell ref="A7:C7"/>
    <mergeCell ref="A34:C34"/>
    <mergeCell ref="A32:C32"/>
    <mergeCell ref="A33:C33"/>
    <mergeCell ref="A8:C8"/>
    <mergeCell ref="A9:C9"/>
    <mergeCell ref="A11:C11"/>
    <mergeCell ref="A10:C10"/>
    <mergeCell ref="A31:C31"/>
    <mergeCell ref="A14:C14"/>
    <mergeCell ref="A17:C17"/>
    <mergeCell ref="A15:C15"/>
    <mergeCell ref="A18:C18"/>
    <mergeCell ref="A19:C19"/>
    <mergeCell ref="A29:C29"/>
    <mergeCell ref="A30:C30"/>
    <mergeCell ref="A26:C26"/>
    <mergeCell ref="B52:D52"/>
    <mergeCell ref="B53:D53"/>
    <mergeCell ref="A27:C27"/>
    <mergeCell ref="A40:C40"/>
    <mergeCell ref="A46:C46"/>
    <mergeCell ref="A43:C43"/>
    <mergeCell ref="A44:C44"/>
    <mergeCell ref="A45:C45"/>
    <mergeCell ref="A37:C37"/>
    <mergeCell ref="A38:C38"/>
    <mergeCell ref="A39:C39"/>
    <mergeCell ref="A41:C41"/>
    <mergeCell ref="A42:C42"/>
    <mergeCell ref="A35:C35"/>
    <mergeCell ref="A36:C36"/>
    <mergeCell ref="A28:C28"/>
  </mergeCells>
  <pageMargins left="0.7" right="0.7" top="0.75" bottom="0.75" header="0.3" footer="0.3"/>
  <pageSetup paperSize="9" scale="7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8</vt:i4>
      </vt:variant>
    </vt:vector>
  </HeadingPairs>
  <TitlesOfParts>
    <vt:vector size="8" baseType="lpstr">
      <vt:lpstr>SAŽETAK</vt:lpstr>
      <vt:lpstr> Račun prihoda i rashoda</vt:lpstr>
      <vt:lpstr>Prihodi i rashodi po izvorima</vt:lpstr>
      <vt:lpstr>Rashodi prema funkcijskoj kl</vt:lpstr>
      <vt:lpstr>Račun financiranja</vt:lpstr>
      <vt:lpstr>Račun financiranja po izvorima</vt:lpstr>
      <vt:lpstr>POSEBNI DIO</vt:lpstr>
      <vt:lpstr>List2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Korisnik</cp:lastModifiedBy>
  <cp:lastPrinted>2023-09-07T12:06:01Z</cp:lastPrinted>
  <dcterms:created xsi:type="dcterms:W3CDTF">2022-08-12T12:51:27Z</dcterms:created>
  <dcterms:modified xsi:type="dcterms:W3CDTF">2025-12-17T06:38:30Z</dcterms:modified>
</cp:coreProperties>
</file>